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Grupos_Trabajo\WEB_CORPORATIVA\informacion-financiera\informes-financieros\2020\resultados\excel informacion financiera\"/>
    </mc:Choice>
  </mc:AlternateContent>
  <bookViews>
    <workbookView xWindow="0" yWindow="0" windowWidth="16845" windowHeight="9465" tabRatio="881" firstSheet="1" activeTab="1"/>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Loans and advances"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Glossary!$C$34</definedName>
    <definedName name="_Hlk514416712" localSheetId="14">Glossary!$C$35</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3" l="1"/>
  <c r="C4" i="13"/>
  <c r="E4" i="11"/>
  <c r="C4" i="11"/>
  <c r="E4" i="7"/>
  <c r="C4" i="7"/>
  <c r="E4" i="6"/>
  <c r="C4" i="6"/>
  <c r="E4" i="5"/>
  <c r="C4" i="5"/>
  <c r="E4" i="4"/>
  <c r="C4" i="4"/>
  <c r="E4" i="2"/>
  <c r="C4" i="2"/>
  <c r="E4" i="12"/>
  <c r="C4" i="12"/>
  <c r="G5" i="11" l="1"/>
  <c r="H5" i="11"/>
</calcChain>
</file>

<file path=xl/sharedStrings.xml><?xml version="1.0" encoding="utf-8"?>
<sst xmlns="http://schemas.openxmlformats.org/spreadsheetml/2006/main" count="649" uniqueCount="386">
  <si>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</si>
  <si>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</si>
  <si>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</si>
  <si>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</si>
  <si>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</si>
  <si>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</si>
  <si>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</si>
  <si>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</si>
  <si>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</si>
  <si>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</si>
  <si>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</si>
  <si>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</si>
  <si>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</si>
  <si>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</si>
  <si>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</si>
  <si>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</si>
  <si>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</si>
  <si>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</si>
  <si>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</si>
  <si>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</si>
  <si>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</si>
  <si>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</si>
  <si>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</si>
  <si>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</si>
  <si>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</si>
  <si>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</si>
  <si>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</si>
  <si>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</si>
  <si>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</si>
  <si>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</si>
  <si>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</si>
  <si>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</si>
  <si>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</si>
  <si>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</si>
  <si>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</si>
  <si>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</si>
  <si>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</si>
  <si>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</si>
  <si>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</si>
  <si>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</si>
  <si>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</si>
  <si>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</si>
  <si>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</si>
  <si>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</si>
  <si>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</si>
  <si>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</si>
  <si>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</si>
  <si>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</si>
  <si>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</si>
  <si>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</si>
  <si>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</si>
  <si>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</si>
  <si>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</si>
  <si>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</si>
  <si>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</si>
  <si>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</si>
  <si>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</si>
  <si>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</si>
  <si>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</si>
  <si>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</si>
  <si>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</si>
  <si>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</si>
  <si>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</si>
  <si>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</si>
  <si>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</si>
  <si>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</si>
  <si>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</si>
  <si>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</si>
  <si>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</si>
  <si>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</si>
  <si>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</si>
  <si>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</si>
  <si>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</si>
  <si>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</si>
  <si>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</si>
  <si>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</si>
  <si>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</si>
  <si>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</si>
  <si>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</si>
  <si>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</si>
  <si>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</si>
  <si>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</si>
  <si>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</si>
  <si>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</si>
  <si>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</si>
  <si>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</si>
  <si>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</si>
  <si>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</si>
  <si>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</si>
  <si>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</si>
  <si>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</si>
  <si>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</si>
  <si>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</si>
  <si>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</si>
  <si>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</si>
  <si>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</si>
  <si>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</si>
  <si>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</si>
  <si>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</si>
  <si>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</si>
  <si>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</si>
  <si>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</si>
  <si>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</si>
  <si>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</si>
  <si>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</si>
  <si>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</si>
  <si>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</si>
  <si>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</si>
  <si>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Loan and advances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</si>
  <si>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</si>
  <si>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</si>
  <si>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</si>
  <si>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</si>
  <si>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</si>
  <si>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</si>
  <si>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</si>
  <si>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</si>
  <si>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</si>
  <si>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</si>
  <si>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</si>
  <si>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</si>
  <si>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</si>
  <si>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</si>
  <si>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</si>
  <si>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</si>
  <si>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</si>
  <si>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</si>
  <si>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</si>
  <si>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</si>
  <si>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</si>
  <si>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</si>
  <si>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</si>
  <si>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</si>
  <si>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</si>
  <si>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</si>
  <si>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</si>
  <si>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</si>
  <si>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</si>
  <si>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</si>
  <si>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</si>
  <si>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</si>
  <si>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</si>
  <si>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</si>
  <si>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</si>
  <si>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</si>
  <si>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</si>
  <si>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</si>
  <si>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</si>
  <si>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</si>
  <si>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</si>
  <si>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</si>
  <si>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</si>
  <si>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</si>
  <si>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</si>
  <si>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</si>
  <si>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</si>
  <si>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</si>
  <si>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</si>
  <si>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</si>
  <si>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</si>
  <si>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</si>
  <si>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</si>
  <si>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</si>
  <si>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</si>
  <si>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</si>
  <si>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Financial liabilities at amortised cost</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</si>
  <si>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</si>
  <si>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</si>
  <si>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</si>
  <si>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</si>
  <si>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</si>
  <si>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</si>
  <si>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</si>
  <si>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</si>
  <si>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</si>
  <si>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</si>
  <si>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</si>
  <si>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</si>
  <si>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</si>
  <si>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</si>
  <si>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</si>
  <si>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</si>
  <si>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</si>
  <si>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</si>
  <si>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</si>
  <si>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</si>
  <si>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</si>
  <si>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</si>
  <si>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</si>
  <si>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</si>
  <si>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</si>
  <si>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</si>
  <si>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</si>
  <si>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</si>
  <si>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</si>
  <si>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</si>
  <si>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</si>
  <si>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</si>
  <si>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</si>
  <si>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</si>
  <si>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</si>
  <si>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</si>
  <si>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</si>
  <si>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</si>
  <si>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</si>
  <si>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</si>
  <si>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</si>
  <si>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</si>
  <si>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</si>
  <si>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</si>
  <si>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</si>
  <si>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</si>
  <si>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</si>
  <si>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</si>
  <si>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</si>
  <si>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</si>
  <si>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</si>
  <si>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</si>
  <si>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</si>
  <si>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</si>
  <si>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</si>
  <si>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</si>
  <si>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Investment funds</t>
  </si>
  <si>
    <t>Interbank</t>
  </si>
  <si>
    <t>Central banks (ECB)</t>
  </si>
  <si>
    <t>Wholesale resources</t>
  </si>
  <si>
    <t>Loans and advances (net)</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</si>
  <si>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</si>
  <si>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</si>
  <si>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</si>
  <si>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</si>
  <si>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</si>
  <si>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</si>
  <si>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</si>
  <si>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</si>
  <si>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</si>
  <si>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</si>
  <si>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</si>
  <si>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</si>
  <si>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</si>
  <si>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</si>
  <si>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</si>
  <si>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</si>
  <si>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</si>
  <si>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</si>
  <si>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</si>
  <si>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</si>
  <si>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</si>
  <si>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</si>
  <si>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</si>
  <si>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</si>
  <si>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Quotient between impairment losses on loans and advances to customers and impaired assets thereof</t>
  </si>
  <si>
    <t>Foreclosed assets over total assets ratio</t>
  </si>
  <si>
    <t>NPA (Non-performing Assets)</t>
  </si>
  <si>
    <t>NPA (Non-performing Assets) ratio</t>
  </si>
  <si>
    <t>NPA (Non-performing Assets) coverage ratio</t>
  </si>
  <si>
    <t>Quotient between impairment losses of non-performing assets and total non-performing assets</t>
  </si>
  <si>
    <t>RWA (Risk Weighted Assets) density</t>
  </si>
  <si>
    <t>Quotient between risk-weighted assets (phase-in) and total assets</t>
  </si>
  <si>
    <t xml:space="preserve">Quotient between non-performing assets (NPAs) and the sum of impairment losses of NPAs plus capital, share premium and reserves </t>
  </si>
  <si>
    <t>Liquid assets</t>
  </si>
  <si>
    <t>LTD (Loan to Deposits) ratio</t>
  </si>
  <si>
    <t>Quotient between loans and advances to customers (net) and deposits from customers</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</si>
  <si>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</si>
  <si>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</si>
  <si>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</si>
  <si>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</si>
  <si>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</si>
  <si>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</si>
  <si>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</si>
  <si>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Valuation adjustments</t>
  </si>
  <si>
    <t>Issuances*</t>
  </si>
  <si>
    <t>Breakdown of foreclosed assets by type</t>
  </si>
  <si>
    <t>Loans and advances to customers</t>
  </si>
  <si>
    <t>Retail deposit from customers</t>
  </si>
  <si>
    <t>Net Stable Funding Ratio (NSFR)</t>
  </si>
  <si>
    <t>Performing loans portfolio</t>
  </si>
  <si>
    <t>Loans to customers (gross)</t>
  </si>
  <si>
    <t>Non residential</t>
  </si>
  <si>
    <t>Other</t>
  </si>
  <si>
    <t>Risk Weighted Assets</t>
  </si>
  <si>
    <t>Total capital ratio</t>
  </si>
  <si>
    <t>Total (1+2)</t>
  </si>
  <si>
    <t>Units</t>
  </si>
  <si>
    <t xml:space="preserve">Total Capital </t>
  </si>
  <si>
    <t>Risk Weighted Assets (RWA)</t>
  </si>
  <si>
    <t>Alternative Performance Measures (APMs)</t>
  </si>
  <si>
    <t>*Includes both covered bonds and hybrid intruments issuances</t>
  </si>
  <si>
    <t>Structured products</t>
  </si>
  <si>
    <t>INCOME STATEMENT</t>
  </si>
  <si>
    <t>RISK MANAGEMENT</t>
  </si>
  <si>
    <t>LIQUIDITY</t>
  </si>
  <si>
    <t>SOLVENCY</t>
  </si>
  <si>
    <t>OTHER INFORMATION</t>
  </si>
  <si>
    <t>Difference between the average yield of performing loans portfolio and average cost of deposits</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</si>
  <si>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</si>
  <si>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</si>
  <si>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</si>
  <si>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Sum of the gross amounts corresponding to impaired assets in loans and advances to customers and foreclosed assets</t>
  </si>
  <si>
    <t>Quotient between non-performing assets (NPAs) and the sum of loans to customers (gross) plus foreclosed assets (gross)</t>
  </si>
  <si>
    <t>Quotient between impaired assets (gross) in loans and advances to customers and loans to customers (gross)</t>
  </si>
  <si>
    <t>Loans to customers (gross) minus impaired assets in loans and advances to customers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</si>
  <si>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</si>
  <si>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</si>
  <si>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</si>
  <si>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</si>
  <si>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</si>
  <si>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</si>
  <si>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</si>
  <si>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ATMs</t>
  </si>
  <si>
    <t>CB issuance capacity (2)</t>
  </si>
  <si>
    <t>n.a.</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</si>
  <si>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</si>
  <si>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</si>
  <si>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</si>
  <si>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</si>
  <si>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</si>
  <si>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</si>
  <si>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</si>
  <si>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</si>
  <si>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</si>
  <si>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</si>
  <si>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NPL</t>
  </si>
  <si>
    <t>Impairment losses of foreclosed assets</t>
  </si>
  <si>
    <t>Impairment losses of NPA</t>
  </si>
  <si>
    <t>Total retail funds (1+2)</t>
  </si>
  <si>
    <t>Off-balance sheet funds</t>
  </si>
  <si>
    <t>Off-balance sheet funds (2)</t>
  </si>
  <si>
    <t>BALANCE SHEET</t>
  </si>
  <si>
    <t>Total equity</t>
  </si>
  <si>
    <t>From off-balance sheet funds</t>
  </si>
  <si>
    <t>Retail deposits from customers (1)</t>
  </si>
  <si>
    <t>Sum of loans and advances to customers (net), excluding reverse repurchase agreements, plus retail customer funds (retail customer deposits + Off-balance sheet funds)</t>
  </si>
  <si>
    <t>Quotient between loans and advances to customers (net), excluding reverse repurchase agreements, and retail deposits from customers</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</si>
  <si>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</si>
  <si>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</si>
  <si>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Breakdown of loans and advances to customers (gross) by stage</t>
  </si>
  <si>
    <t>Loans and advances to customers (gross)</t>
  </si>
  <si>
    <t>*Corresponds to one-off activities on loans and advances to customers: Reverse repurchase agreements, guarantees given, advance to Social Security due to extra payment (only in June)…</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</si>
  <si>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</si>
  <si>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</si>
  <si>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</si>
  <si>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</si>
  <si>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</si>
  <si>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</si>
  <si>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</si>
  <si>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</si>
  <si>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</si>
  <si>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</si>
  <si>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</si>
  <si>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</si>
  <si>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</si>
  <si>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</si>
  <si>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</si>
  <si>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</si>
  <si>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</si>
  <si>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</si>
  <si>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</si>
  <si>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</si>
  <si>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</si>
  <si>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</si>
  <si>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</si>
  <si>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</si>
  <si>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</si>
  <si>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</si>
  <si>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</si>
  <si>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</si>
  <si>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</si>
  <si>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</si>
  <si>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</si>
  <si>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</si>
  <si>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</si>
  <si>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</si>
  <si>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</si>
  <si>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</si>
  <si>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</si>
  <si>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</si>
  <si>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</si>
  <si>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</si>
  <si>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Insurance products</t>
  </si>
  <si>
    <t>Sum of balances corresponding to: investment funds, pension plans, structured products and insurance products classified as “off-balance”</t>
  </si>
  <si>
    <t>Quotient between operating expenses (administrative expenses + depreciation and amortisation) and gross margin, both amounts annualized (except in the end of the year)</t>
  </si>
  <si>
    <t>31-12-2019 (*)</t>
  </si>
  <si>
    <t>Data calculated including recent issuance of AT1 (jan-21), that provides a support of 125bp on Total capital ratio (Phase in)</t>
  </si>
  <si>
    <t>Solvency ratios calculated including recent issue of AT1 (jan-21)</t>
  </si>
  <si>
    <r>
      <t>Information reported on 03</t>
    </r>
    <r>
      <rPr>
        <vertAlign val="superscript"/>
        <sz val="9"/>
        <rFont val="Museo Sans 300"/>
        <family val="3"/>
      </rPr>
      <t>th</t>
    </r>
    <r>
      <rPr>
        <sz val="9"/>
        <rFont val="Museo Sans 300"/>
        <family val="3"/>
      </rPr>
      <t xml:space="preserve"> of February,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</si>
</sst>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C0A]mmmm/yy;@"/>
    <numFmt numFmtId="166" formatCode="#,##0_);\(#,##0\);\ &quot; - &quot;"/>
    <numFmt numFmtId="167" formatCode="#,##0;\(#,##0\);\ &quot; - &quot;"/>
    <numFmt numFmtId="168" formatCode="#,##0;\(#,##0\);\-"/>
    <numFmt numFmtId="169" formatCode="#,##0.0;\(#,##0.0\);\-"/>
    <numFmt numFmtId="170" formatCode="0.0%"/>
    <numFmt numFmtId="171" formatCode="_-* #,##0\ _€_-;\-* #,##0\ _€_-;_-* &quot;-&quot;??\ _€_-;_-@_-"/>
    <numFmt numFmtId="172" formatCode="_-* #,##0.0\ _€_-;\-* #,##0.0\ _€_-;_-* &quot;-&quot;??\ _€_-;_-@_-"/>
    <numFmt numFmtId="173" formatCode="#,##0.0"/>
  </numFmts>
  <fonts count="62">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b/>
      <sz val="1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4">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1" fillId="0" borderId="0" applyNumberFormat="0" applyFill="0" applyBorder="0" applyAlignment="0" applyProtection="0">
      <alignment vertical="top"/>
      <protection locked="0"/>
    </xf>
  </cellStyleXfs>
  <cellXfs count="291">
    <xf numFmtId="0" fontId="0" fillId="0" borderId="0" xfId="0"/>
    <xf numFmtId="165" fontId="0" fillId="0" borderId="0" xfId="0" applyNumberFormat="1"/>
    <xf numFmtId="0" fontId="0" fillId="0" borderId="0" xfId="0" applyAlignment="1">
      <alignment horizontal="center"/>
    </xf>
    <xf numFmtId="0" fontId="3" fillId="0" borderId="0" xfId="0" applyFont="1" applyFill="1" applyBorder="1" applyAlignment="1">
      <alignment horizontal="left"/>
    </xf>
    <xf numFmtId="0" fontId="2" fillId="0" borderId="0" xfId="0" applyFont="1"/>
    <xf numFmtId="0" fontId="0" fillId="0" borderId="0" xfId="0" applyBorder="1"/>
    <xf numFmtId="167" fontId="0" fillId="0" borderId="0" xfId="0" applyNumberFormat="1" applyBorder="1"/>
    <xf numFmtId="0" fontId="8" fillId="0" borderId="0" xfId="5" applyNumberFormat="1" applyFont="1" applyFill="1" applyBorder="1" applyAlignment="1">
      <alignment horizontal="right"/>
    </xf>
    <xf numFmtId="0" fontId="4" fillId="0" borderId="0" xfId="5" quotePrefix="1" applyFont="1" applyFill="1" applyBorder="1"/>
    <xf numFmtId="0" fontId="7" fillId="0" borderId="0" xfId="5" applyBorder="1"/>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70" fontId="0" fillId="0" borderId="0" xfId="0" applyNumberFormat="1"/>
    <xf numFmtId="171" fontId="0" fillId="0" borderId="0" xfId="0" applyNumberFormat="1"/>
    <xf numFmtId="0" fontId="0" fillId="2" borderId="0" xfId="0" applyFill="1" applyAlignment="1">
      <alignment horizontal="left" indent="2"/>
    </xf>
    <xf numFmtId="170"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1"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1" fontId="18" fillId="10" borderId="6" xfId="1" applyNumberFormat="1" applyFont="1" applyFill="1" applyBorder="1" applyAlignment="1">
      <alignment horizontal="right" vertical="center"/>
    </xf>
    <xf numFmtId="0" fontId="19" fillId="0" borderId="0" xfId="0" applyFont="1" applyAlignment="1">
      <alignment vertical="top"/>
    </xf>
    <xf numFmtId="170" fontId="18" fillId="10" borderId="6" xfId="2" applyNumberFormat="1" applyFont="1" applyFill="1" applyBorder="1" applyAlignment="1">
      <alignment horizontal="right" vertical="center"/>
    </xf>
    <xf numFmtId="170" fontId="18" fillId="9" borderId="6" xfId="2" applyNumberFormat="1" applyFont="1" applyFill="1" applyBorder="1" applyAlignment="1">
      <alignment horizontal="right" vertical="center"/>
    </xf>
    <xf numFmtId="9" fontId="18" fillId="9" borderId="6" xfId="2" applyNumberFormat="1" applyFont="1" applyFill="1" applyBorder="1" applyAlignment="1">
      <alignment horizontal="right" vertical="center"/>
    </xf>
    <xf numFmtId="9" fontId="18" fillId="10" borderId="6" xfId="2" applyNumberFormat="1"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10" borderId="6" xfId="0" applyFont="1" applyFill="1" applyBorder="1" applyAlignment="1">
      <alignment horizontal="left" vertical="center" indent="2"/>
    </xf>
    <xf numFmtId="0" fontId="21" fillId="11" borderId="0" xfId="0" applyFont="1" applyFill="1" applyAlignment="1"/>
    <xf numFmtId="17" fontId="22" fillId="12" borderId="0" xfId="0" applyNumberFormat="1" applyFont="1" applyFill="1" applyBorder="1" applyAlignment="1">
      <alignment horizontal="center" vertical="center"/>
    </xf>
    <xf numFmtId="0" fontId="23" fillId="2" borderId="0" xfId="0" applyFont="1" applyFill="1" applyAlignment="1">
      <alignment horizontal="left"/>
    </xf>
    <xf numFmtId="172"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xf numFmtId="0" fontId="24" fillId="0" borderId="0" xfId="0" applyFont="1" applyAlignment="1">
      <alignment wrapText="1"/>
    </xf>
    <xf numFmtId="0" fontId="26" fillId="7" borderId="0" xfId="0" applyFont="1" applyFill="1" applyAlignment="1"/>
    <xf numFmtId="0" fontId="0" fillId="0" borderId="0" xfId="0" applyAlignment="1"/>
    <xf numFmtId="0" fontId="26" fillId="0" borderId="0" xfId="0" applyFont="1" applyAlignment="1"/>
    <xf numFmtId="0" fontId="29" fillId="2" borderId="0" xfId="0" applyFont="1" applyFill="1" applyAlignment="1">
      <alignment wrapText="1" shrinkToFit="1"/>
    </xf>
    <xf numFmtId="0" fontId="0" fillId="0" borderId="0" xfId="0" applyFill="1"/>
    <xf numFmtId="0" fontId="26" fillId="0" borderId="0" xfId="0" applyFont="1" applyBorder="1" applyAlignment="1"/>
    <xf numFmtId="0" fontId="29" fillId="2" borderId="0" xfId="0" applyFont="1" applyFill="1" applyBorder="1" applyAlignment="1">
      <alignment wrapText="1" shrinkToFit="1"/>
    </xf>
    <xf numFmtId="0" fontId="24" fillId="0" borderId="0" xfId="0" applyFont="1" applyBorder="1" applyAlignment="1">
      <alignment wrapText="1"/>
    </xf>
    <xf numFmtId="0" fontId="30" fillId="2" borderId="0" xfId="0" applyFont="1" applyFill="1" applyBorder="1" applyAlignment="1">
      <alignment wrapText="1" shrinkToFit="1"/>
    </xf>
    <xf numFmtId="0" fontId="33" fillId="2" borderId="0" xfId="0" applyFont="1" applyFill="1"/>
    <xf numFmtId="0" fontId="31" fillId="2" borderId="0" xfId="0" applyFont="1" applyFill="1" applyBorder="1" applyAlignment="1">
      <alignment horizontal="left" vertical="center" wrapText="1" indent="2"/>
    </xf>
    <xf numFmtId="0" fontId="31" fillId="2" borderId="0" xfId="0" applyFont="1" applyFill="1" applyBorder="1" applyAlignment="1">
      <alignment horizontal="left" vertical="center" wrapText="1" indent="4"/>
    </xf>
    <xf numFmtId="0" fontId="31" fillId="2" borderId="0" xfId="0" applyFont="1" applyFill="1" applyBorder="1" applyAlignment="1">
      <alignment horizontal="left" vertical="center" wrapText="1" indent="3"/>
    </xf>
    <xf numFmtId="0" fontId="31" fillId="2" borderId="0" xfId="0" applyFont="1" applyFill="1" applyBorder="1" applyAlignment="1">
      <alignment horizontal="left" vertical="center" wrapText="1" indent="1"/>
    </xf>
    <xf numFmtId="0" fontId="35" fillId="2" borderId="0" xfId="0" applyFont="1" applyFill="1"/>
    <xf numFmtId="0" fontId="33" fillId="0" borderId="0" xfId="0" applyFont="1"/>
    <xf numFmtId="0" fontId="18" fillId="2" borderId="0"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3"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3" fillId="2" borderId="1" xfId="0" applyFont="1" applyFill="1" applyBorder="1" applyAlignment="1">
      <alignment horizontal="center" vertical="center"/>
    </xf>
    <xf numFmtId="0" fontId="18" fillId="2" borderId="7" xfId="0" applyFont="1" applyFill="1" applyBorder="1" applyAlignment="1">
      <alignment vertical="center" wrapText="1"/>
    </xf>
    <xf numFmtId="0" fontId="34" fillId="2" borderId="10" xfId="0" applyFont="1" applyFill="1" applyBorder="1" applyAlignment="1">
      <alignment vertical="center" wrapText="1"/>
    </xf>
    <xf numFmtId="17" fontId="39" fillId="2" borderId="0" xfId="0" applyNumberFormat="1" applyFont="1" applyFill="1" applyBorder="1" applyAlignment="1">
      <alignment horizontal="center" vertical="center"/>
    </xf>
    <xf numFmtId="0" fontId="38" fillId="0" borderId="0" xfId="0" applyFont="1"/>
    <xf numFmtId="0" fontId="40" fillId="2" borderId="3"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Border="1" applyAlignment="1">
      <alignment vertical="center"/>
    </xf>
    <xf numFmtId="169" fontId="27" fillId="2" borderId="7" xfId="0" applyNumberFormat="1" applyFont="1" applyFill="1" applyBorder="1" applyAlignment="1">
      <alignment horizontal="right" vertical="center"/>
    </xf>
    <xf numFmtId="169" fontId="27" fillId="2" borderId="0" xfId="0" applyNumberFormat="1" applyFont="1" applyFill="1" applyBorder="1" applyAlignment="1">
      <alignment horizontal="right" vertical="center"/>
    </xf>
    <xf numFmtId="170" fontId="27" fillId="2" borderId="7" xfId="2" applyNumberFormat="1" applyFont="1" applyFill="1" applyBorder="1" applyAlignment="1">
      <alignment horizontal="right" vertical="center"/>
    </xf>
    <xf numFmtId="0" fontId="28" fillId="2" borderId="0" xfId="0" applyFont="1" applyFill="1" applyBorder="1" applyAlignment="1">
      <alignment vertical="center" wrapText="1"/>
    </xf>
    <xf numFmtId="169" fontId="28" fillId="2" borderId="0" xfId="0" applyNumberFormat="1" applyFont="1" applyFill="1" applyBorder="1" applyAlignment="1">
      <alignment horizontal="right" vertical="center" wrapText="1"/>
    </xf>
    <xf numFmtId="169" fontId="27" fillId="6" borderId="7" xfId="0" applyNumberFormat="1" applyFont="1" applyFill="1" applyBorder="1" applyAlignment="1">
      <alignment horizontal="right" vertical="center"/>
    </xf>
    <xf numFmtId="170" fontId="27"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8" fillId="2" borderId="0" xfId="0" applyFont="1" applyFill="1" applyBorder="1" applyAlignment="1">
      <alignment vertical="center"/>
    </xf>
    <xf numFmtId="169" fontId="28" fillId="2" borderId="0" xfId="0" applyNumberFormat="1" applyFont="1" applyFill="1" applyBorder="1" applyAlignment="1">
      <alignment horizontal="right" vertical="center"/>
    </xf>
    <xf numFmtId="0" fontId="27" fillId="2" borderId="10" xfId="0" applyFont="1" applyFill="1" applyBorder="1" applyAlignment="1">
      <alignment vertical="center"/>
    </xf>
    <xf numFmtId="169" fontId="27" fillId="2" borderId="10" xfId="0" applyNumberFormat="1" applyFont="1" applyFill="1" applyBorder="1" applyAlignment="1">
      <alignment horizontal="right" vertical="center"/>
    </xf>
    <xf numFmtId="0" fontId="28" fillId="2" borderId="10" xfId="0" applyFont="1" applyFill="1" applyBorder="1" applyAlignment="1">
      <alignment vertical="center"/>
    </xf>
    <xf numFmtId="169" fontId="28" fillId="2" borderId="10" xfId="0" applyNumberFormat="1" applyFont="1" applyFill="1" applyBorder="1" applyAlignment="1">
      <alignment horizontal="right" vertical="center"/>
    </xf>
    <xf numFmtId="170" fontId="28" fillId="2" borderId="10" xfId="2" applyNumberFormat="1" applyFont="1" applyFill="1" applyBorder="1" applyAlignment="1">
      <alignment horizontal="right" vertical="center"/>
    </xf>
    <xf numFmtId="0" fontId="27" fillId="2" borderId="0" xfId="0" applyFont="1" applyFill="1"/>
    <xf numFmtId="0" fontId="27" fillId="0" borderId="0" xfId="0" applyFont="1"/>
    <xf numFmtId="17" fontId="17" fillId="4" borderId="0" xfId="0" applyNumberFormat="1" applyFont="1" applyFill="1" applyBorder="1" applyAlignment="1">
      <alignment horizontal="left" vertical="center" indent="4"/>
    </xf>
    <xf numFmtId="0" fontId="42" fillId="0" borderId="0" xfId="5" quotePrefix="1" applyFont="1" applyFill="1" applyBorder="1"/>
    <xf numFmtId="0" fontId="43" fillId="0" borderId="0" xfId="5" applyFont="1" applyBorder="1"/>
    <xf numFmtId="0" fontId="44" fillId="0" borderId="0" xfId="5" quotePrefix="1" applyFont="1" applyFill="1" applyBorder="1"/>
    <xf numFmtId="0" fontId="45" fillId="0" borderId="0" xfId="5" applyFont="1" applyBorder="1"/>
    <xf numFmtId="172" fontId="33" fillId="0" borderId="0" xfId="1" applyNumberFormat="1" applyFont="1"/>
    <xf numFmtId="0" fontId="7" fillId="0" borderId="0" xfId="5" applyBorder="1" applyAlignment="1"/>
    <xf numFmtId="171" fontId="18" fillId="9" borderId="6" xfId="1" applyNumberFormat="1" applyFont="1" applyFill="1" applyBorder="1" applyAlignment="1">
      <alignment vertical="center"/>
    </xf>
    <xf numFmtId="170" fontId="18" fillId="9" borderId="6" xfId="2" applyNumberFormat="1" applyFont="1" applyFill="1" applyBorder="1" applyAlignment="1">
      <alignment vertical="center"/>
    </xf>
    <xf numFmtId="171" fontId="18" fillId="10" borderId="6" xfId="1" applyNumberFormat="1" applyFont="1" applyFill="1" applyBorder="1" applyAlignment="1">
      <alignment vertical="center"/>
    </xf>
    <xf numFmtId="170" fontId="18" fillId="10" borderId="6" xfId="2" applyNumberFormat="1" applyFont="1" applyFill="1" applyBorder="1" applyAlignment="1">
      <alignment vertical="center"/>
    </xf>
    <xf numFmtId="170" fontId="0" fillId="0" borderId="0" xfId="2" applyNumberFormat="1" applyFont="1" applyAlignment="1"/>
    <xf numFmtId="0" fontId="7" fillId="0" borderId="0" xfId="5" applyBorder="1" applyAlignment="1">
      <alignment horizontal="right"/>
    </xf>
    <xf numFmtId="0" fontId="0" fillId="0" borderId="0" xfId="0" applyAlignment="1">
      <alignment horizontal="right"/>
    </xf>
    <xf numFmtId="166" fontId="46" fillId="0" borderId="0" xfId="0" applyNumberFormat="1" applyFont="1" applyFill="1" applyBorder="1" applyAlignment="1">
      <alignment horizontal="left"/>
    </xf>
    <xf numFmtId="170" fontId="33" fillId="0" borderId="0" xfId="2" applyNumberFormat="1" applyFont="1"/>
    <xf numFmtId="0" fontId="33" fillId="0" borderId="0" xfId="0" applyFont="1" applyAlignment="1">
      <alignment horizontal="right"/>
    </xf>
    <xf numFmtId="0" fontId="37" fillId="0" borderId="0" xfId="0" applyFont="1" applyAlignment="1">
      <alignment horizontal="right"/>
    </xf>
    <xf numFmtId="170" fontId="33" fillId="0" borderId="0" xfId="2" applyNumberFormat="1" applyFont="1" applyAlignment="1">
      <alignment horizontal="right"/>
    </xf>
    <xf numFmtId="0" fontId="27" fillId="2" borderId="0" xfId="0" applyFont="1" applyFill="1" applyAlignment="1">
      <alignment horizontal="center"/>
    </xf>
    <xf numFmtId="0" fontId="47" fillId="0" borderId="0" xfId="5" quotePrefix="1" applyFont="1" applyFill="1" applyBorder="1"/>
    <xf numFmtId="0" fontId="32" fillId="0" borderId="0" xfId="0" applyFont="1"/>
    <xf numFmtId="0" fontId="24" fillId="0" borderId="7" xfId="0" applyFont="1" applyFill="1" applyBorder="1" applyAlignment="1">
      <alignment wrapText="1"/>
    </xf>
    <xf numFmtId="0" fontId="18" fillId="2" borderId="12" xfId="0" applyFont="1" applyFill="1" applyBorder="1" applyAlignment="1">
      <alignment horizontal="left" vertical="center" wrapText="1"/>
    </xf>
    <xf numFmtId="0" fontId="36" fillId="4" borderId="11" xfId="0" applyFont="1" applyFill="1" applyBorder="1" applyAlignment="1">
      <alignment horizontal="left" vertical="center" wrapText="1"/>
    </xf>
    <xf numFmtId="0" fontId="36" fillId="2" borderId="12" xfId="0" applyFont="1" applyFill="1" applyBorder="1" applyAlignment="1">
      <alignment horizontal="left" vertical="center" wrapText="1"/>
    </xf>
    <xf numFmtId="0" fontId="33" fillId="2" borderId="19" xfId="0" applyFont="1" applyFill="1" applyBorder="1"/>
    <xf numFmtId="0" fontId="36"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4"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9" fontId="28" fillId="5" borderId="14" xfId="0" applyNumberFormat="1" applyFont="1" applyFill="1" applyBorder="1" applyAlignment="1">
      <alignment horizontal="right" vertical="center" wrapText="1"/>
    </xf>
    <xf numFmtId="169" fontId="27"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9" fontId="27" fillId="2" borderId="12" xfId="0" applyNumberFormat="1" applyFont="1" applyFill="1" applyBorder="1" applyAlignment="1">
      <alignment horizontal="right" vertical="center"/>
    </xf>
    <xf numFmtId="170" fontId="27" fillId="2" borderId="12" xfId="2" applyNumberFormat="1" applyFont="1" applyFill="1" applyBorder="1" applyAlignment="1">
      <alignment horizontal="right" vertical="center"/>
    </xf>
    <xf numFmtId="170" fontId="28" fillId="5" borderId="14" xfId="2" applyNumberFormat="1" applyFont="1" applyFill="1" applyBorder="1" applyAlignment="1">
      <alignment horizontal="right" vertical="center" wrapText="1"/>
    </xf>
    <xf numFmtId="170" fontId="27" fillId="2" borderId="13" xfId="2" applyNumberFormat="1" applyFont="1" applyFill="1" applyBorder="1" applyAlignment="1">
      <alignment horizontal="right" vertical="center"/>
    </xf>
    <xf numFmtId="169" fontId="28" fillId="5" borderId="11" xfId="0" applyNumberFormat="1" applyFont="1" applyFill="1" applyBorder="1" applyAlignment="1">
      <alignment horizontal="right" vertical="center" wrapText="1"/>
    </xf>
    <xf numFmtId="0" fontId="34" fillId="5" borderId="11" xfId="0" applyFont="1" applyFill="1" applyBorder="1" applyAlignment="1">
      <alignment horizontal="left" vertical="center" wrapText="1" indent="1"/>
    </xf>
    <xf numFmtId="169" fontId="28" fillId="5" borderId="14" xfId="0" applyNumberFormat="1" applyFont="1" applyFill="1" applyBorder="1" applyAlignment="1">
      <alignment horizontal="right" vertical="center"/>
    </xf>
    <xf numFmtId="170" fontId="28"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9" fontId="27" fillId="2" borderId="5" xfId="0" applyNumberFormat="1" applyFont="1" applyFill="1" applyBorder="1" applyAlignment="1">
      <alignment horizontal="right" vertical="center"/>
    </xf>
    <xf numFmtId="170" fontId="27" fillId="2" borderId="5" xfId="2" applyNumberFormat="1" applyFont="1" applyFill="1" applyBorder="1" applyAlignment="1">
      <alignment horizontal="right" vertical="center"/>
    </xf>
    <xf numFmtId="171" fontId="18" fillId="10" borderId="0" xfId="1" applyNumberFormat="1" applyFont="1" applyFill="1" applyBorder="1" applyAlignment="1">
      <alignment horizontal="right" vertical="center"/>
    </xf>
    <xf numFmtId="0" fontId="49" fillId="2" borderId="0" xfId="0" applyFont="1" applyFill="1" applyAlignment="1">
      <alignment horizontal="left"/>
    </xf>
    <xf numFmtId="0" fontId="16" fillId="4" borderId="0" xfId="0" applyFont="1" applyFill="1" applyBorder="1" applyAlignment="1">
      <alignment horizontal="left" vertical="center" indent="4"/>
    </xf>
    <xf numFmtId="0" fontId="39" fillId="2" borderId="0" xfId="0" applyFont="1" applyFill="1" applyBorder="1" applyAlignment="1">
      <alignment horizontal="center" vertical="center"/>
    </xf>
    <xf numFmtId="0" fontId="38" fillId="0" borderId="0" xfId="0" applyFont="1" applyAlignment="1">
      <alignment horizontal="right"/>
    </xf>
    <xf numFmtId="0" fontId="0" fillId="2" borderId="0" xfId="0" applyFill="1" applyBorder="1"/>
    <xf numFmtId="170" fontId="18" fillId="10" borderId="0" xfId="2" applyNumberFormat="1" applyFont="1" applyFill="1" applyBorder="1" applyAlignment="1">
      <alignment horizontal="right" vertical="center"/>
    </xf>
    <xf numFmtId="0" fontId="36" fillId="9" borderId="0" xfId="0" applyFont="1" applyFill="1" applyBorder="1" applyAlignment="1">
      <alignment horizontal="left" vertical="center" wrapText="1"/>
    </xf>
    <xf numFmtId="0" fontId="33" fillId="0" borderId="0" xfId="0" applyFont="1" applyFill="1"/>
    <xf numFmtId="0" fontId="33" fillId="10" borderId="0" xfId="0" applyFont="1" applyFill="1"/>
    <xf numFmtId="171" fontId="27" fillId="0" borderId="6" xfId="1" applyNumberFormat="1" applyFont="1" applyFill="1" applyBorder="1" applyAlignment="1">
      <alignment horizontal="left" vertical="center"/>
    </xf>
    <xf numFmtId="170" fontId="27" fillId="0" borderId="6" xfId="2" applyNumberFormat="1" applyFont="1" applyFill="1" applyBorder="1" applyAlignment="1">
      <alignment horizontal="right" vertical="center"/>
    </xf>
    <xf numFmtId="3" fontId="28" fillId="5" borderId="20" xfId="0" applyNumberFormat="1" applyFont="1" applyFill="1" applyBorder="1" applyAlignment="1">
      <alignment horizontal="center"/>
    </xf>
    <xf numFmtId="170" fontId="28" fillId="5" borderId="20" xfId="2" applyNumberFormat="1" applyFont="1" applyFill="1" applyBorder="1" applyAlignment="1">
      <alignment horizontal="center"/>
    </xf>
    <xf numFmtId="3" fontId="28" fillId="0" borderId="10" xfId="0" applyNumberFormat="1" applyFont="1" applyFill="1" applyBorder="1" applyAlignment="1">
      <alignment horizontal="center"/>
    </xf>
    <xf numFmtId="170" fontId="28" fillId="0" borderId="10" xfId="2" applyNumberFormat="1" applyFont="1" applyFill="1" applyBorder="1" applyAlignment="1">
      <alignment horizontal="center"/>
    </xf>
    <xf numFmtId="0" fontId="18" fillId="9" borderId="0" xfId="0" applyFont="1" applyFill="1" applyBorder="1" applyAlignment="1">
      <alignment horizontal="left" vertical="center"/>
    </xf>
    <xf numFmtId="170" fontId="18" fillId="9" borderId="0" xfId="2" applyNumberFormat="1" applyFont="1" applyFill="1" applyBorder="1" applyAlignment="1">
      <alignment horizontal="right" vertical="center"/>
    </xf>
    <xf numFmtId="171" fontId="18" fillId="9" borderId="0" xfId="1" applyNumberFormat="1" applyFont="1" applyFill="1" applyBorder="1" applyAlignment="1">
      <alignment horizontal="right" vertical="center"/>
    </xf>
    <xf numFmtId="0" fontId="48" fillId="0" borderId="10" xfId="0" applyFont="1" applyFill="1" applyBorder="1"/>
    <xf numFmtId="0" fontId="27" fillId="0" borderId="0" xfId="0" applyFont="1" applyFill="1"/>
    <xf numFmtId="0" fontId="0" fillId="10" borderId="0" xfId="0" applyFill="1"/>
    <xf numFmtId="172" fontId="33" fillId="0" borderId="0" xfId="1" applyNumberFormat="1" applyFont="1" applyFill="1"/>
    <xf numFmtId="0" fontId="18" fillId="9" borderId="0" xfId="0" applyFont="1" applyFill="1" applyBorder="1" applyAlignment="1">
      <alignment horizontal="left" vertical="center" indent="4"/>
    </xf>
    <xf numFmtId="171" fontId="18" fillId="9" borderId="0" xfId="1" applyNumberFormat="1" applyFont="1" applyFill="1" applyBorder="1" applyAlignment="1">
      <alignment vertical="center"/>
    </xf>
    <xf numFmtId="170" fontId="18" fillId="9" borderId="0" xfId="2" applyNumberFormat="1" applyFont="1" applyFill="1" applyBorder="1" applyAlignment="1">
      <alignment vertical="center"/>
    </xf>
    <xf numFmtId="0" fontId="0" fillId="0" borderId="0" xfId="0" applyBorder="1" applyAlignment="1"/>
    <xf numFmtId="170" fontId="33" fillId="0" borderId="0" xfId="0" applyNumberFormat="1" applyFont="1"/>
    <xf numFmtId="0" fontId="20" fillId="0" borderId="0" xfId="0" applyFont="1" applyAlignment="1">
      <alignment horizontal="left" vertical="center" readingOrder="1"/>
    </xf>
    <xf numFmtId="17" fontId="0" fillId="0" borderId="0" xfId="0" applyNumberFormat="1"/>
    <xf numFmtId="169" fontId="28" fillId="9" borderId="0" xfId="0" applyNumberFormat="1" applyFont="1" applyFill="1" applyBorder="1" applyAlignment="1">
      <alignment horizontal="right" vertical="center" wrapText="1"/>
    </xf>
    <xf numFmtId="168" fontId="27" fillId="2" borderId="12" xfId="0" applyNumberFormat="1" applyFont="1" applyFill="1" applyBorder="1" applyAlignment="1">
      <alignment horizontal="right" vertical="center"/>
    </xf>
    <xf numFmtId="168" fontId="27" fillId="2" borderId="0" xfId="0" applyNumberFormat="1" applyFont="1" applyFill="1" applyBorder="1" applyAlignment="1">
      <alignment horizontal="right" vertical="center"/>
    </xf>
    <xf numFmtId="168" fontId="27" fillId="2" borderId="15" xfId="0" applyNumberFormat="1" applyFont="1" applyFill="1" applyBorder="1" applyAlignment="1">
      <alignment horizontal="right" vertical="center"/>
    </xf>
    <xf numFmtId="170" fontId="27" fillId="2" borderId="18" xfId="2" applyNumberFormat="1" applyFont="1" applyFill="1" applyBorder="1" applyAlignment="1">
      <alignment horizontal="right" vertical="center"/>
    </xf>
    <xf numFmtId="168" fontId="27" fillId="2" borderId="7" xfId="0" applyNumberFormat="1" applyFont="1" applyFill="1" applyBorder="1" applyAlignment="1">
      <alignment horizontal="right" vertical="center"/>
    </xf>
    <xf numFmtId="168" fontId="27" fillId="2" borderId="9" xfId="0" applyNumberFormat="1" applyFont="1" applyFill="1" applyBorder="1" applyAlignment="1">
      <alignment horizontal="right" vertical="center"/>
    </xf>
    <xf numFmtId="170" fontId="27" fillId="2" borderId="9" xfId="2" applyNumberFormat="1" applyFont="1" applyFill="1" applyBorder="1" applyAlignment="1">
      <alignment horizontal="right" vertical="center"/>
    </xf>
    <xf numFmtId="168" fontId="27" fillId="6" borderId="7" xfId="0" applyNumberFormat="1" applyFont="1" applyFill="1" applyBorder="1" applyAlignment="1">
      <alignment horizontal="right" vertical="center"/>
    </xf>
    <xf numFmtId="168" fontId="27" fillId="6" borderId="9" xfId="0" applyNumberFormat="1" applyFont="1" applyFill="1" applyBorder="1" applyAlignment="1">
      <alignment horizontal="right" vertical="center"/>
    </xf>
    <xf numFmtId="170" fontId="27" fillId="6" borderId="9" xfId="2" applyNumberFormat="1" applyFont="1" applyFill="1" applyBorder="1" applyAlignment="1">
      <alignment horizontal="right" vertical="center"/>
    </xf>
    <xf numFmtId="168" fontId="41" fillId="4" borderId="11" xfId="0" applyNumberFormat="1" applyFont="1" applyFill="1" applyBorder="1" applyAlignment="1">
      <alignment horizontal="right" vertical="center"/>
    </xf>
    <xf numFmtId="168" fontId="41" fillId="2" borderId="0" xfId="0" applyNumberFormat="1" applyFont="1" applyFill="1" applyBorder="1" applyAlignment="1">
      <alignment horizontal="right" vertical="center"/>
    </xf>
    <xf numFmtId="168" fontId="41" fillId="4" borderId="16" xfId="0" applyNumberFormat="1" applyFont="1" applyFill="1" applyBorder="1" applyAlignment="1">
      <alignment horizontal="right" vertical="center"/>
    </xf>
    <xf numFmtId="170" fontId="41" fillId="4" borderId="16" xfId="2" applyNumberFormat="1" applyFont="1" applyFill="1" applyBorder="1" applyAlignment="1">
      <alignment horizontal="right" vertical="center"/>
    </xf>
    <xf numFmtId="168" fontId="27" fillId="2" borderId="13" xfId="0" applyNumberFormat="1" applyFont="1" applyFill="1" applyBorder="1" applyAlignment="1">
      <alignment horizontal="right" vertical="center"/>
    </xf>
    <xf numFmtId="170" fontId="27" fillId="2" borderId="15" xfId="2" applyNumberFormat="1" applyFont="1" applyFill="1" applyBorder="1" applyAlignment="1">
      <alignment horizontal="right" vertical="center"/>
    </xf>
    <xf numFmtId="168" fontId="41" fillId="4" borderId="17" xfId="0" applyNumberFormat="1" applyFont="1" applyFill="1" applyBorder="1" applyAlignment="1">
      <alignment horizontal="right" vertical="center"/>
    </xf>
    <xf numFmtId="170" fontId="41" fillId="4" borderId="17" xfId="2" applyNumberFormat="1" applyFont="1" applyFill="1" applyBorder="1" applyAlignment="1">
      <alignment horizontal="right" vertical="center"/>
    </xf>
    <xf numFmtId="168" fontId="41" fillId="2" borderId="12" xfId="0" applyNumberFormat="1" applyFont="1" applyFill="1" applyBorder="1" applyAlignment="1">
      <alignment horizontal="right" vertical="center"/>
    </xf>
    <xf numFmtId="168" fontId="41" fillId="2" borderId="18" xfId="0" applyNumberFormat="1" applyFont="1" applyFill="1" applyBorder="1" applyAlignment="1">
      <alignment horizontal="right" vertical="center"/>
    </xf>
    <xf numFmtId="170" fontId="41" fillId="2" borderId="18" xfId="2" applyNumberFormat="1" applyFont="1" applyFill="1" applyBorder="1" applyAlignment="1">
      <alignment horizontal="right" vertical="center"/>
    </xf>
    <xf numFmtId="168" fontId="27" fillId="5" borderId="11" xfId="0" applyNumberFormat="1" applyFont="1" applyFill="1" applyBorder="1" applyAlignment="1">
      <alignment horizontal="right" vertical="center"/>
    </xf>
    <xf numFmtId="168" fontId="27" fillId="5" borderId="14" xfId="0" applyNumberFormat="1" applyFont="1" applyFill="1" applyBorder="1" applyAlignment="1">
      <alignment horizontal="right" vertical="center"/>
    </xf>
    <xf numFmtId="168" fontId="27" fillId="5" borderId="16" xfId="0" applyNumberFormat="1" applyFont="1" applyFill="1" applyBorder="1" applyAlignment="1">
      <alignment horizontal="right" vertical="center"/>
    </xf>
    <xf numFmtId="170" fontId="27" fillId="5" borderId="16" xfId="2" applyNumberFormat="1" applyFont="1" applyFill="1" applyBorder="1" applyAlignment="1">
      <alignment horizontal="right" vertical="center"/>
    </xf>
    <xf numFmtId="170" fontId="27" fillId="5" borderId="17" xfId="2" applyNumberFormat="1" applyFont="1" applyFill="1" applyBorder="1" applyAlignment="1">
      <alignment horizontal="right" vertical="center"/>
    </xf>
    <xf numFmtId="168" fontId="41" fillId="2" borderId="15" xfId="0" applyNumberFormat="1" applyFont="1" applyFill="1" applyBorder="1" applyAlignment="1">
      <alignment horizontal="right" vertical="center"/>
    </xf>
    <xf numFmtId="170" fontId="41" fillId="2" borderId="15" xfId="2" applyNumberFormat="1" applyFont="1" applyFill="1" applyBorder="1" applyAlignment="1">
      <alignment horizontal="right" vertical="center"/>
    </xf>
    <xf numFmtId="171" fontId="18" fillId="2" borderId="6" xfId="1" applyNumberFormat="1" applyFont="1" applyFill="1" applyBorder="1" applyAlignment="1">
      <alignment vertical="center"/>
    </xf>
    <xf numFmtId="0" fontId="50" fillId="0" borderId="0" xfId="0" applyFont="1" applyBorder="1" applyAlignment="1">
      <alignment horizontal="left"/>
    </xf>
    <xf numFmtId="0" fontId="18" fillId="2" borderId="0" xfId="0" applyFont="1" applyFill="1"/>
    <xf numFmtId="0" fontId="18" fillId="0" borderId="0" xfId="0" applyFont="1" applyFill="1" applyBorder="1" applyAlignment="1">
      <alignment horizontal="left" vertical="center"/>
    </xf>
    <xf numFmtId="3" fontId="28" fillId="0" borderId="0" xfId="0" applyNumberFormat="1" applyFont="1" applyFill="1" applyBorder="1" applyAlignment="1">
      <alignment horizontal="center"/>
    </xf>
    <xf numFmtId="170" fontId="28" fillId="0" borderId="0" xfId="2" applyNumberFormat="1" applyFont="1" applyFill="1" applyBorder="1" applyAlignment="1">
      <alignment horizontal="center"/>
    </xf>
    <xf numFmtId="0" fontId="6" fillId="0" borderId="0" xfId="4"/>
    <xf numFmtId="0" fontId="6" fillId="2" borderId="0" xfId="4" applyFill="1"/>
    <xf numFmtId="0" fontId="52" fillId="0" borderId="0" xfId="4" applyFont="1" applyAlignment="1">
      <alignment vertical="top" wrapText="1"/>
    </xf>
    <xf numFmtId="0" fontId="53" fillId="0" borderId="0" xfId="0" applyFont="1"/>
    <xf numFmtId="0" fontId="54" fillId="0" borderId="0" xfId="7" applyFont="1" applyAlignment="1" applyProtection="1"/>
    <xf numFmtId="0" fontId="55" fillId="0" borderId="0" xfId="0" applyFont="1"/>
    <xf numFmtId="0" fontId="56" fillId="0" borderId="0" xfId="0" applyFont="1" applyAlignment="1">
      <alignment horizontal="center"/>
    </xf>
    <xf numFmtId="0" fontId="54" fillId="0" borderId="0" xfId="7" applyFont="1" applyAlignment="1" applyProtection="1">
      <alignment horizontal="center"/>
    </xf>
    <xf numFmtId="0" fontId="56" fillId="0" borderId="0" xfId="0" quotePrefix="1" applyFont="1" applyAlignment="1">
      <alignment horizontal="center"/>
    </xf>
    <xf numFmtId="170" fontId="18" fillId="2" borderId="6" xfId="2"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2" fontId="18" fillId="2" borderId="6" xfId="1" applyNumberFormat="1" applyFont="1" applyFill="1" applyBorder="1" applyAlignment="1">
      <alignment horizontal="right" vertical="center"/>
    </xf>
    <xf numFmtId="172" fontId="33" fillId="2" borderId="0" xfId="1" applyNumberFormat="1" applyFont="1" applyFill="1"/>
    <xf numFmtId="10" fontId="18" fillId="2" borderId="6" xfId="2" applyNumberFormat="1" applyFont="1" applyFill="1" applyBorder="1" applyAlignment="1">
      <alignment horizontal="right" vertical="center"/>
    </xf>
    <xf numFmtId="168" fontId="0" fillId="0" borderId="0" xfId="0" applyNumberFormat="1"/>
    <xf numFmtId="0" fontId="27" fillId="0" borderId="0" xfId="0" applyFont="1" applyAlignment="1">
      <alignment horizontal="left" vertical="top" wrapText="1"/>
    </xf>
    <xf numFmtId="0" fontId="27" fillId="0" borderId="0" xfId="0" applyFont="1" applyAlignment="1">
      <alignment horizontal="left" wrapText="1"/>
    </xf>
    <xf numFmtId="0" fontId="27" fillId="0" borderId="0" xfId="0" applyFont="1" applyAlignment="1"/>
    <xf numFmtId="0" fontId="57" fillId="0" borderId="0" xfId="7" applyFont="1" applyAlignment="1" applyProtection="1"/>
    <xf numFmtId="171" fontId="28" fillId="0" borderId="0" xfId="0" applyNumberFormat="1" applyFont="1" applyFill="1" applyBorder="1" applyAlignment="1">
      <alignment horizontal="center"/>
    </xf>
    <xf numFmtId="0" fontId="28" fillId="0" borderId="0" xfId="0" applyFont="1" applyFill="1" applyBorder="1" applyAlignment="1">
      <alignment horizontal="center"/>
    </xf>
    <xf numFmtId="0" fontId="30" fillId="10" borderId="7" xfId="0" applyFont="1" applyFill="1" applyBorder="1" applyAlignment="1">
      <alignment wrapText="1"/>
    </xf>
    <xf numFmtId="0" fontId="30" fillId="10" borderId="7" xfId="0" applyFont="1" applyFill="1" applyBorder="1" applyAlignment="1">
      <alignment wrapText="1" shrinkToFit="1"/>
    </xf>
    <xf numFmtId="17" fontId="17" fillId="13" borderId="0" xfId="0" applyNumberFormat="1" applyFont="1" applyFill="1" applyBorder="1" applyAlignment="1">
      <alignment horizontal="left" vertical="center" wrapText="1"/>
    </xf>
    <xf numFmtId="0" fontId="31" fillId="0" borderId="7" xfId="0" applyFont="1" applyFill="1" applyBorder="1" applyAlignment="1">
      <alignment wrapText="1"/>
    </xf>
    <xf numFmtId="0" fontId="18" fillId="9" borderId="6" xfId="0" applyFont="1" applyFill="1" applyBorder="1" applyAlignment="1">
      <alignment horizontal="left" vertical="center" indent="1"/>
    </xf>
    <xf numFmtId="0" fontId="58" fillId="2" borderId="0" xfId="0" applyFont="1" applyFill="1"/>
    <xf numFmtId="0" fontId="34" fillId="0" borderId="10" xfId="0" applyFont="1" applyFill="1" applyBorder="1" applyAlignment="1">
      <alignment horizontal="right"/>
    </xf>
    <xf numFmtId="0" fontId="18" fillId="9" borderId="0" xfId="0" applyFont="1" applyFill="1" applyAlignment="1">
      <alignment horizontal="center"/>
    </xf>
    <xf numFmtId="0" fontId="18" fillId="0" borderId="0" xfId="0" applyFont="1"/>
    <xf numFmtId="0" fontId="34" fillId="0" borderId="0" xfId="0" applyFont="1" applyFill="1" applyBorder="1"/>
    <xf numFmtId="0" fontId="34" fillId="0" borderId="10" xfId="0" applyFont="1" applyFill="1" applyBorder="1"/>
    <xf numFmtId="0" fontId="28" fillId="10" borderId="21" xfId="0" applyFont="1" applyFill="1" applyBorder="1"/>
    <xf numFmtId="166" fontId="45" fillId="0" borderId="0" xfId="0" applyNumberFormat="1" applyFont="1" applyFill="1" applyBorder="1" applyAlignment="1">
      <alignment horizontal="left"/>
    </xf>
    <xf numFmtId="0" fontId="9" fillId="0" borderId="0" xfId="0" applyFont="1"/>
    <xf numFmtId="0" fontId="18" fillId="10" borderId="6" xfId="0" applyFont="1" applyFill="1" applyBorder="1" applyAlignment="1">
      <alignment horizontal="left" vertical="center" indent="1"/>
    </xf>
    <xf numFmtId="0" fontId="34" fillId="5" borderId="20" xfId="0" applyFont="1" applyFill="1" applyBorder="1"/>
    <xf numFmtId="0" fontId="16" fillId="4" borderId="22" xfId="0" applyFont="1" applyFill="1" applyBorder="1" applyAlignment="1">
      <alignment horizontal="left" vertical="center" indent="4"/>
    </xf>
    <xf numFmtId="168" fontId="27" fillId="2" borderId="18" xfId="0" applyNumberFormat="1" applyFont="1" applyFill="1" applyBorder="1" applyAlignment="1">
      <alignment horizontal="right" vertical="center"/>
    </xf>
    <xf numFmtId="17" fontId="39" fillId="2" borderId="22" xfId="0" applyNumberFormat="1" applyFont="1" applyFill="1" applyBorder="1" applyAlignment="1">
      <alignment horizontal="center" vertical="center"/>
    </xf>
    <xf numFmtId="0" fontId="39" fillId="4" borderId="0" xfId="0" applyFont="1" applyFill="1" applyBorder="1" applyAlignment="1">
      <alignment horizontal="center" vertical="center"/>
    </xf>
    <xf numFmtId="14" fontId="39" fillId="4" borderId="0" xfId="0" applyNumberFormat="1" applyFont="1" applyFill="1" applyBorder="1" applyAlignment="1">
      <alignment horizontal="center" vertical="center" wrapText="1"/>
    </xf>
    <xf numFmtId="0" fontId="27" fillId="0" borderId="0" xfId="0" applyFont="1" applyFill="1" applyBorder="1"/>
    <xf numFmtId="17" fontId="17" fillId="4" borderId="23" xfId="0" applyNumberFormat="1" applyFont="1" applyFill="1" applyBorder="1" applyAlignment="1">
      <alignment horizontal="right" vertical="center"/>
    </xf>
    <xf numFmtId="0" fontId="59" fillId="0" borderId="0" xfId="0" applyFont="1"/>
    <xf numFmtId="10" fontId="0" fillId="0" borderId="0" xfId="0" applyNumberFormat="1"/>
    <xf numFmtId="171" fontId="0" fillId="0" borderId="0" xfId="0" applyNumberFormat="1" applyAlignment="1">
      <alignment horizontal="right"/>
    </xf>
    <xf numFmtId="173" fontId="0" fillId="0" borderId="0" xfId="0" applyNumberFormat="1"/>
    <xf numFmtId="0" fontId="27" fillId="0" borderId="4" xfId="0" applyFont="1" applyFill="1" applyBorder="1" applyAlignment="1">
      <alignment horizontal="center" vertical="center"/>
    </xf>
    <xf numFmtId="0" fontId="33" fillId="0" borderId="4" xfId="0" applyFont="1" applyFill="1" applyBorder="1" applyAlignment="1">
      <alignment horizontal="center" vertical="center"/>
    </xf>
    <xf numFmtId="0" fontId="60" fillId="0" borderId="0" xfId="0" applyFont="1" applyFill="1" applyBorder="1" applyAlignment="1">
      <alignment horizontal="left" vertical="center"/>
    </xf>
    <xf numFmtId="3" fontId="18" fillId="9" borderId="6" xfId="1" applyNumberFormat="1" applyFont="1" applyFill="1" applyBorder="1" applyAlignment="1">
      <alignment horizontal="right" vertical="center"/>
    </xf>
    <xf numFmtId="171" fontId="33"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8" fontId="27" fillId="2" borderId="14" xfId="0" applyNumberFormat="1" applyFont="1" applyFill="1" applyBorder="1" applyAlignment="1">
      <alignment horizontal="right" vertical="center"/>
    </xf>
    <xf numFmtId="168" fontId="27" fillId="2" borderId="16" xfId="0" applyNumberFormat="1" applyFont="1" applyFill="1" applyBorder="1" applyAlignment="1">
      <alignment horizontal="right" vertical="center"/>
    </xf>
    <xf numFmtId="170" fontId="27" fillId="2" borderId="16" xfId="2" applyNumberFormat="1" applyFont="1" applyFill="1" applyBorder="1" applyAlignment="1">
      <alignment horizontal="right" vertical="center"/>
    </xf>
    <xf numFmtId="171" fontId="0" fillId="0" borderId="0" xfId="0" applyNumberFormat="1" applyAlignment="1"/>
    <xf numFmtId="0" fontId="9" fillId="0" borderId="0" xfId="0" applyFont="1" applyAlignment="1"/>
    <xf numFmtId="10" fontId="27" fillId="0" borderId="0" xfId="0" applyNumberFormat="1" applyFont="1"/>
    <xf numFmtId="0" fontId="16" fillId="4" borderId="0" xfId="0" applyFont="1" applyFill="1" applyBorder="1" applyAlignment="1">
      <alignment vertical="center"/>
    </xf>
    <xf numFmtId="0" fontId="0" fillId="10" borderId="0" xfId="0" applyFill="1" applyAlignment="1"/>
    <xf numFmtId="170" fontId="18" fillId="0" borderId="6" xfId="2" applyNumberFormat="1" applyFont="1" applyFill="1" applyBorder="1" applyAlignment="1">
      <alignment vertical="center"/>
    </xf>
    <xf numFmtId="0" fontId="0" fillId="0" borderId="0" xfId="0" applyFill="1" applyAlignment="1"/>
    <xf numFmtId="0" fontId="27" fillId="10" borderId="6" xfId="0" applyFont="1" applyFill="1" applyBorder="1" applyAlignment="1">
      <alignment horizontal="left" vertical="center" indent="2"/>
    </xf>
    <xf numFmtId="0" fontId="58" fillId="0" borderId="0" xfId="0" applyFont="1" applyAlignment="1">
      <alignment horizontal="right"/>
    </xf>
    <xf numFmtId="171" fontId="34" fillId="10" borderId="0" xfId="1" applyNumberFormat="1" applyFont="1" applyFill="1" applyBorder="1" applyAlignment="1">
      <alignment horizontal="right" vertical="center"/>
    </xf>
    <xf numFmtId="0" fontId="61" fillId="0" borderId="0" xfId="0" applyFont="1" applyBorder="1" applyAlignment="1">
      <alignment horizontal="right"/>
    </xf>
    <xf numFmtId="170" fontId="34" fillId="10" borderId="0" xfId="2" applyNumberFormat="1" applyFont="1" applyFill="1" applyBorder="1" applyAlignment="1">
      <alignment horizontal="right" vertical="center"/>
    </xf>
    <xf numFmtId="0" fontId="9" fillId="0" borderId="0" xfId="0" applyFont="1" applyFill="1"/>
    <xf numFmtId="0" fontId="2" fillId="0" borderId="0" xfId="0" applyFont="1" applyFill="1"/>
    <xf numFmtId="9" fontId="18" fillId="0" borderId="6" xfId="2" applyFont="1" applyFill="1" applyBorder="1" applyAlignment="1">
      <alignment horizontal="right"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cellXfs>
  <cellStyles count="8">
    <cellStyle name="Hipervínculo" xfId="7" builtinId="8"/>
    <cellStyle name="Millares" xfId="1" builtinId="3"/>
    <cellStyle name="Normal" xfId="0" builtinId="0"/>
    <cellStyle name="Normal 12" xfId="6"/>
    <cellStyle name="Normal 18" xfId="4"/>
    <cellStyle name="Normal 2 2" xfId="5"/>
    <cellStyle name="Normal 4" xfId="3"/>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413410</xdr:colOff>
      <xdr:row>9</xdr:row>
      <xdr:rowOff>116300</xdr:rowOff>
    </xdr:to>
    <xdr:pic>
      <xdr:nvPicPr>
        <xdr:cNvPr id="3" name="Imagen 2"/>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showGridLines="0" workbookViewId="0">
      <selection activeCell="B20" sqref="B20"/>
    </sheetView>
  </sheetViews>
  <sheetFormatPr baseColWidth="10" defaultRowHeight="15"/>
  <cols>
    <col min="2" max="2" width="25.7109375" bestFit="1" customWidth="1"/>
    <col min="11" max="11" width="12.2851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4" t="s">
        <v>19</v>
      </c>
      <c r="H4" s="10" t="s">
        <v>19</v>
      </c>
      <c r="I4" s="10" t="s">
        <v>19</v>
      </c>
      <c r="J4" s="10" t="s">
        <v>19</v>
      </c>
      <c r="K4" s="10" t="s">
        <v>19</v>
      </c>
    </row>
    <row r="5" spans="2:12">
      <c r="B5" t="s">
        <v>2</v>
      </c>
      <c r="F5" s="2" t="s">
        <v>19</v>
      </c>
      <c r="G5" s="15" t="s">
        <v>19</v>
      </c>
      <c r="H5" s="10" t="s">
        <v>19</v>
      </c>
      <c r="I5" s="10" t="s">
        <v>19</v>
      </c>
      <c r="J5" s="10" t="s">
        <v>19</v>
      </c>
      <c r="K5" s="10" t="s">
        <v>19</v>
      </c>
      <c r="L5" s="2" t="s">
        <v>19</v>
      </c>
    </row>
    <row r="6" spans="2:12">
      <c r="B6" t="s">
        <v>3</v>
      </c>
      <c r="F6" s="2" t="s">
        <v>19</v>
      </c>
      <c r="G6" s="10" t="s">
        <v>19</v>
      </c>
      <c r="H6" s="10" t="s">
        <v>19</v>
      </c>
      <c r="I6" s="10" t="s">
        <v>19</v>
      </c>
      <c r="J6" s="10" t="s">
        <v>19</v>
      </c>
      <c r="K6" s="10" t="s">
        <v>19</v>
      </c>
    </row>
    <row r="7" spans="2:12">
      <c r="B7" t="s">
        <v>4</v>
      </c>
      <c r="F7" s="2" t="s">
        <v>19</v>
      </c>
      <c r="G7" s="2" t="s">
        <v>19</v>
      </c>
      <c r="H7" s="10" t="s">
        <v>19</v>
      </c>
      <c r="I7" s="10" t="s">
        <v>19</v>
      </c>
      <c r="J7" s="10" t="s">
        <v>19</v>
      </c>
      <c r="K7" s="10" t="s">
        <v>19</v>
      </c>
    </row>
    <row r="8" spans="2:12">
      <c r="B8" t="s">
        <v>5</v>
      </c>
      <c r="F8" s="2" t="s">
        <v>19</v>
      </c>
      <c r="G8" s="2" t="s">
        <v>19</v>
      </c>
      <c r="H8" s="10" t="s">
        <v>19</v>
      </c>
      <c r="I8" s="10" t="s">
        <v>19</v>
      </c>
      <c r="J8" s="10" t="s">
        <v>19</v>
      </c>
      <c r="K8" s="10" t="s">
        <v>19</v>
      </c>
    </row>
    <row r="9" spans="2:12">
      <c r="B9" t="s">
        <v>32</v>
      </c>
      <c r="F9" s="2"/>
      <c r="G9" s="2"/>
      <c r="H9" s="2" t="s">
        <v>19</v>
      </c>
      <c r="I9" s="10"/>
      <c r="J9" s="10"/>
      <c r="K9" s="10"/>
    </row>
    <row r="10" spans="2:12">
      <c r="B10" t="s">
        <v>6</v>
      </c>
      <c r="F10" s="2" t="s">
        <v>19</v>
      </c>
      <c r="G10" s="2" t="s">
        <v>19</v>
      </c>
      <c r="H10" s="10" t="s">
        <v>19</v>
      </c>
      <c r="I10" s="2" t="s">
        <v>19</v>
      </c>
      <c r="K10" s="10" t="s">
        <v>19</v>
      </c>
    </row>
    <row r="11" spans="2:12">
      <c r="B11" t="s">
        <v>7</v>
      </c>
      <c r="F11" s="2" t="s">
        <v>19</v>
      </c>
      <c r="G11" s="2" t="s">
        <v>19</v>
      </c>
      <c r="H11" s="10" t="s">
        <v>19</v>
      </c>
      <c r="I11" s="10" t="s">
        <v>19</v>
      </c>
      <c r="J11" s="11" t="s">
        <v>19</v>
      </c>
      <c r="K11" s="10" t="s">
        <v>19</v>
      </c>
    </row>
    <row r="12" spans="2:12">
      <c r="B12" t="s">
        <v>27</v>
      </c>
      <c r="F12" s="2" t="s">
        <v>19</v>
      </c>
      <c r="G12" s="2" t="s">
        <v>19</v>
      </c>
      <c r="H12" s="10" t="s">
        <v>19</v>
      </c>
      <c r="I12" s="10" t="s">
        <v>19</v>
      </c>
      <c r="J12" s="10" t="s">
        <v>19</v>
      </c>
      <c r="K12" s="10" t="s">
        <v>19</v>
      </c>
      <c r="L12" s="2" t="s">
        <v>19</v>
      </c>
    </row>
    <row r="13" spans="2:12">
      <c r="B13" t="s">
        <v>23</v>
      </c>
      <c r="F13" s="2" t="s">
        <v>19</v>
      </c>
      <c r="J13" s="11" t="s">
        <v>19</v>
      </c>
      <c r="K13" s="11" t="s">
        <v>19</v>
      </c>
    </row>
    <row r="14" spans="2:12">
      <c r="B14" t="s">
        <v>8</v>
      </c>
      <c r="F14" s="2" t="s">
        <v>19</v>
      </c>
      <c r="G14" s="2" t="s">
        <v>19</v>
      </c>
      <c r="J14" s="2"/>
      <c r="K14" s="11" t="s">
        <v>19</v>
      </c>
    </row>
    <row r="15" spans="2:12">
      <c r="B15" t="s">
        <v>25</v>
      </c>
      <c r="F15" s="2" t="s">
        <v>19</v>
      </c>
      <c r="H15" s="11" t="s">
        <v>19</v>
      </c>
      <c r="J15" s="2"/>
      <c r="K15" s="2"/>
    </row>
    <row r="16" spans="2:12">
      <c r="B16" t="s">
        <v>24</v>
      </c>
      <c r="F16" s="2" t="s">
        <v>19</v>
      </c>
      <c r="G16" s="2" t="s">
        <v>19</v>
      </c>
      <c r="H16" s="11" t="s">
        <v>19</v>
      </c>
      <c r="I16" s="11" t="s">
        <v>19</v>
      </c>
      <c r="J16" s="2"/>
      <c r="K16" s="2"/>
    </row>
    <row r="17" spans="2:12">
      <c r="B17" t="s">
        <v>26</v>
      </c>
      <c r="G17" s="2" t="s">
        <v>19</v>
      </c>
      <c r="H17" s="2"/>
      <c r="I17" s="2"/>
      <c r="J17" s="2"/>
      <c r="K17" s="2"/>
    </row>
    <row r="18" spans="2:12">
      <c r="B18" t="s">
        <v>21</v>
      </c>
      <c r="F18" s="2" t="s">
        <v>19</v>
      </c>
      <c r="G18" s="2" t="s">
        <v>19</v>
      </c>
      <c r="H18" s="10" t="s">
        <v>19</v>
      </c>
      <c r="I18" s="10" t="s">
        <v>19</v>
      </c>
      <c r="J18" s="10" t="s">
        <v>19</v>
      </c>
      <c r="K18" s="2"/>
    </row>
    <row r="19" spans="2:12">
      <c r="B19" t="s">
        <v>22</v>
      </c>
      <c r="F19" s="2" t="s">
        <v>19</v>
      </c>
      <c r="G19" s="2" t="s">
        <v>19</v>
      </c>
      <c r="H19" s="10" t="s">
        <v>19</v>
      </c>
      <c r="I19" s="10" t="s">
        <v>19</v>
      </c>
      <c r="J19" s="11" t="s">
        <v>19</v>
      </c>
      <c r="K19" s="10" t="s">
        <v>19</v>
      </c>
      <c r="L19" s="2"/>
    </row>
    <row r="20" spans="2:12">
      <c r="B20" t="s">
        <v>20</v>
      </c>
      <c r="I20" s="10"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5"/>
  <cols>
    <col min="1" max="1" width="11.42578125" customWidth="1"/>
    <col min="2" max="2" width="54.85546875" bestFit="1" customWidth="1"/>
    <col min="3" max="3" width="12.42578125" customWidth="1"/>
    <col min="4" max="4" width="1" customWidth="1"/>
    <col min="5" max="5" width="12" customWidth="1"/>
    <col min="6" max="6" width="1" customWidth="1"/>
    <col min="7" max="7" width="13.85546875" bestFit="1" customWidth="1"/>
  </cols>
  <sheetData>
    <row r="1" spans="1:8">
      <c r="B1" s="4"/>
    </row>
    <row r="3" spans="1:8">
      <c r="C3" s="105"/>
      <c r="D3" s="64"/>
      <c r="E3" s="64"/>
      <c r="F3" s="64"/>
      <c r="G3" s="288" t="s">
        <v>139</v>
      </c>
      <c r="H3" s="288"/>
    </row>
    <row r="4" spans="1:8">
      <c r="B4" s="25" t="s">
        <v>116</v>
      </c>
      <c r="C4" s="258">
        <f>+Summary!C3</f>
        <v>44196</v>
      </c>
      <c r="D4" s="8" t="s">
        <v>28</v>
      </c>
      <c r="E4" s="258">
        <f>+Summary!E3</f>
        <v>43830</v>
      </c>
      <c r="F4" s="80"/>
      <c r="G4" s="102" t="s">
        <v>140</v>
      </c>
      <c r="H4" s="102" t="s">
        <v>29</v>
      </c>
    </row>
    <row r="5" spans="1:8" ht="15.75" thickBot="1">
      <c r="A5" s="16"/>
      <c r="B5" s="36" t="s">
        <v>121</v>
      </c>
      <c r="C5" s="27">
        <v>801</v>
      </c>
      <c r="D5" s="105" t="s">
        <v>28</v>
      </c>
      <c r="E5" s="27">
        <v>1032</v>
      </c>
      <c r="F5" s="105" t="s">
        <v>28</v>
      </c>
      <c r="G5" s="27">
        <v>-231</v>
      </c>
      <c r="H5" s="32">
        <v>-0.224</v>
      </c>
    </row>
    <row r="6" spans="1:8" ht="15.75" thickBot="1">
      <c r="A6" s="16"/>
      <c r="B6" s="37" t="s">
        <v>322</v>
      </c>
      <c r="C6" s="29">
        <v>650</v>
      </c>
      <c r="D6" s="64"/>
      <c r="E6" s="29">
        <v>594</v>
      </c>
      <c r="F6" s="64"/>
      <c r="G6" s="29">
        <v>56</v>
      </c>
      <c r="H6" s="31">
        <v>9.5000000000000001E-2</v>
      </c>
    </row>
    <row r="7" spans="1:8" ht="15.75" thickBot="1">
      <c r="A7" s="16"/>
      <c r="B7" s="36" t="s">
        <v>123</v>
      </c>
      <c r="C7" s="32">
        <v>0.02</v>
      </c>
      <c r="D7" s="64"/>
      <c r="E7" s="32">
        <v>2.8000000000000001E-2</v>
      </c>
      <c r="F7" s="64"/>
      <c r="G7" s="32">
        <v>-7.0000000000000001E-3</v>
      </c>
      <c r="H7" s="32" t="s">
        <v>37</v>
      </c>
    </row>
    <row r="8" spans="1:8" ht="15.75" thickBot="1">
      <c r="A8" s="16"/>
      <c r="B8" s="37" t="s">
        <v>125</v>
      </c>
      <c r="C8" s="31">
        <v>0.81200000000000006</v>
      </c>
      <c r="D8" s="64"/>
      <c r="E8" s="31">
        <v>0.57499999999999996</v>
      </c>
      <c r="F8" s="64"/>
      <c r="G8" s="31">
        <v>0.23599999999999999</v>
      </c>
      <c r="H8" s="31" t="s">
        <v>37</v>
      </c>
    </row>
    <row r="9" spans="1:8">
      <c r="B9" s="248"/>
      <c r="C9" s="116"/>
      <c r="D9" s="64"/>
      <c r="E9" s="116"/>
      <c r="F9" s="64"/>
      <c r="G9" s="64"/>
      <c r="H9" s="117"/>
    </row>
    <row r="10" spans="1:8" ht="15.75" thickBot="1">
      <c r="A10" s="16"/>
      <c r="B10" s="36" t="s">
        <v>110</v>
      </c>
      <c r="C10" s="27">
        <v>709</v>
      </c>
      <c r="D10" s="64"/>
      <c r="E10" s="27">
        <v>790</v>
      </c>
      <c r="F10" s="64"/>
      <c r="G10" s="27">
        <v>-81</v>
      </c>
      <c r="H10" s="32">
        <v>-0.10299999999999999</v>
      </c>
    </row>
    <row r="11" spans="1:8" ht="15.75" thickBot="1">
      <c r="A11" s="16"/>
      <c r="B11" s="37" t="s">
        <v>323</v>
      </c>
      <c r="C11" s="29">
        <v>439</v>
      </c>
      <c r="D11" s="64"/>
      <c r="E11" s="29">
        <v>477</v>
      </c>
      <c r="F11" s="64"/>
      <c r="G11" s="29">
        <v>-38</v>
      </c>
      <c r="H11" s="31">
        <v>-8.1000000000000003E-2</v>
      </c>
    </row>
    <row r="12" spans="1:8" ht="15.75" thickBot="1">
      <c r="A12" s="24"/>
      <c r="B12" s="36" t="s">
        <v>252</v>
      </c>
      <c r="C12" s="32">
        <v>4.0000000000000001E-3</v>
      </c>
      <c r="D12" s="64"/>
      <c r="E12" s="32">
        <v>5.0000000000000001E-3</v>
      </c>
      <c r="F12" s="64"/>
      <c r="G12" s="32">
        <v>-1E-3</v>
      </c>
      <c r="H12" s="32" t="s">
        <v>37</v>
      </c>
    </row>
    <row r="13" spans="1:8" ht="15.75" thickBot="1">
      <c r="A13" s="16"/>
      <c r="B13" s="37" t="s">
        <v>126</v>
      </c>
      <c r="C13" s="31">
        <v>0.61799999999999999</v>
      </c>
      <c r="D13" s="64"/>
      <c r="E13" s="31">
        <v>0.60399999999999998</v>
      </c>
      <c r="F13" s="64"/>
      <c r="G13" s="31">
        <v>1.4999999999999999E-2</v>
      </c>
      <c r="H13" s="31" t="s">
        <v>37</v>
      </c>
    </row>
    <row r="14" spans="1:8">
      <c r="A14" s="16"/>
      <c r="B14" s="166"/>
      <c r="C14" s="167"/>
      <c r="D14" s="64"/>
      <c r="E14" s="167"/>
      <c r="F14" s="64"/>
      <c r="G14" s="168"/>
      <c r="H14" s="167"/>
    </row>
    <row r="15" spans="1:8" ht="15.75" thickBot="1">
      <c r="A15" s="16"/>
      <c r="B15" s="36" t="s">
        <v>122</v>
      </c>
      <c r="C15" s="27">
        <v>1510</v>
      </c>
      <c r="D15" s="105"/>
      <c r="E15" s="27">
        <v>1823</v>
      </c>
      <c r="F15" s="105"/>
      <c r="G15" s="27">
        <v>-312</v>
      </c>
      <c r="H15" s="32">
        <v>-0.17100000000000001</v>
      </c>
    </row>
    <row r="16" spans="1:8" ht="15.75" thickBot="1">
      <c r="A16" s="16"/>
      <c r="B16" s="37" t="s">
        <v>324</v>
      </c>
      <c r="C16" s="29">
        <v>1089</v>
      </c>
      <c r="D16" s="64"/>
      <c r="E16" s="29">
        <v>1071</v>
      </c>
      <c r="F16" s="64"/>
      <c r="G16" s="29">
        <v>18</v>
      </c>
      <c r="H16" s="31">
        <v>1.7000000000000001E-2</v>
      </c>
    </row>
    <row r="17" spans="1:8" ht="15.75" thickBot="1">
      <c r="A17" s="16"/>
      <c r="B17" s="36" t="s">
        <v>124</v>
      </c>
      <c r="C17" s="32">
        <v>3.7999999999999999E-2</v>
      </c>
      <c r="D17" s="64"/>
      <c r="E17" s="32">
        <v>4.8000000000000001E-2</v>
      </c>
      <c r="F17" s="64"/>
      <c r="G17" s="32">
        <v>-0.01</v>
      </c>
      <c r="H17" s="32" t="s">
        <v>37</v>
      </c>
    </row>
    <row r="18" spans="1:8" ht="15.75" thickBot="1">
      <c r="A18" s="16"/>
      <c r="B18" s="37" t="s">
        <v>127</v>
      </c>
      <c r="C18" s="31">
        <v>0.72099999999999997</v>
      </c>
      <c r="D18" s="64"/>
      <c r="E18" s="31">
        <v>0.58799999999999997</v>
      </c>
      <c r="F18" s="64"/>
      <c r="G18" s="31">
        <v>0.13300000000000001</v>
      </c>
      <c r="H18" s="31" t="s">
        <v>37</v>
      </c>
    </row>
    <row r="19" spans="1:8">
      <c r="B19" s="248"/>
      <c r="C19" s="116"/>
      <c r="D19" s="64"/>
      <c r="E19" s="116"/>
      <c r="F19" s="64"/>
      <c r="G19" s="64"/>
      <c r="H19" s="117"/>
    </row>
    <row r="20" spans="1:8" ht="15.75" thickBot="1">
      <c r="A20" s="16"/>
      <c r="B20" s="36" t="s">
        <v>339</v>
      </c>
      <c r="C20" s="27">
        <v>273</v>
      </c>
      <c r="D20" s="64"/>
      <c r="E20" s="266">
        <v>88</v>
      </c>
      <c r="F20" s="64"/>
      <c r="G20" s="27">
        <v>185</v>
      </c>
      <c r="H20" s="32">
        <v>2.105</v>
      </c>
    </row>
    <row r="21" spans="1:8" ht="15.75" thickBot="1">
      <c r="A21" s="16"/>
      <c r="B21" s="37" t="s">
        <v>128</v>
      </c>
      <c r="C21" s="269">
        <v>7.0000000000000001E-3</v>
      </c>
      <c r="D21" s="64"/>
      <c r="E21" s="269">
        <v>2.37987638482275E-3</v>
      </c>
      <c r="F21" s="64"/>
      <c r="G21" s="269">
        <v>4.5999999999999999E-3</v>
      </c>
      <c r="H21" s="31" t="s">
        <v>37</v>
      </c>
    </row>
    <row r="22" spans="1:8">
      <c r="A22" s="16"/>
      <c r="B22" s="16"/>
      <c r="C22" s="6"/>
    </row>
    <row r="23" spans="1:8">
      <c r="B23" s="212" t="s">
        <v>138</v>
      </c>
    </row>
    <row r="24" spans="1:8">
      <c r="B24" s="265"/>
    </row>
  </sheetData>
  <sheetProtection algorithmName="SHA-512" hashValue="qLrDYOHkksRR4yOFKp5tYKK1n02WOIBQ3bjjDxS6+KK1xddI36N1wJr0Kw210+AxVEs48o1uEhFKrMQfFkPJDQ==" saltValue="zeBp0/DE/a0DOQDJklufog==" spinCount="100000" sheet="1" objects="1" scenarios="1"/>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zoomScaleNormal="100" workbookViewId="0"/>
  </sheetViews>
  <sheetFormatPr baseColWidth="10" defaultRowHeight="15"/>
  <cols>
    <col min="1" max="1" width="15.140625" customWidth="1"/>
    <col min="2" max="2" width="51.28515625" bestFit="1" customWidth="1"/>
    <col min="3" max="3" width="11.85546875" customWidth="1"/>
    <col min="4" max="4" width="1" customWidth="1"/>
    <col min="5" max="5" width="12.85546875" customWidth="1"/>
    <col min="6" max="6" width="1" customWidth="1"/>
    <col min="7" max="7" width="13.85546875" bestFit="1" customWidth="1"/>
  </cols>
  <sheetData>
    <row r="1" spans="1:8">
      <c r="B1" s="4"/>
      <c r="C1" s="7"/>
      <c r="D1" s="8" t="s">
        <v>28</v>
      </c>
      <c r="F1" s="8" t="s">
        <v>28</v>
      </c>
    </row>
    <row r="2" spans="1:8">
      <c r="D2" s="9"/>
      <c r="F2" s="9"/>
    </row>
    <row r="3" spans="1:8">
      <c r="C3" s="105"/>
      <c r="D3" s="64"/>
      <c r="E3" s="64"/>
      <c r="F3" s="64"/>
      <c r="G3" s="288" t="s">
        <v>139</v>
      </c>
      <c r="H3" s="288"/>
    </row>
    <row r="4" spans="1:8">
      <c r="B4" s="25" t="s">
        <v>116</v>
      </c>
      <c r="C4" s="258">
        <f>+Summary!C3</f>
        <v>44196</v>
      </c>
      <c r="D4" s="8" t="s">
        <v>28</v>
      </c>
      <c r="E4" s="258">
        <f>+Summary!E3</f>
        <v>43830</v>
      </c>
      <c r="F4" s="154"/>
      <c r="G4" s="102" t="s">
        <v>140</v>
      </c>
      <c r="H4" s="102" t="s">
        <v>29</v>
      </c>
    </row>
    <row r="5" spans="1:8" ht="15.75" thickBot="1">
      <c r="A5" s="16"/>
      <c r="B5" s="36" t="s">
        <v>229</v>
      </c>
      <c r="C5" s="27">
        <v>709</v>
      </c>
      <c r="D5" s="118"/>
      <c r="E5" s="27">
        <v>790</v>
      </c>
      <c r="F5" s="118"/>
      <c r="G5" s="27">
        <v>-81</v>
      </c>
      <c r="H5" s="32">
        <v>-0.10299999999999999</v>
      </c>
    </row>
    <row r="6" spans="1:8" ht="15.75" thickBot="1">
      <c r="A6" s="16"/>
      <c r="B6" s="37" t="s">
        <v>323</v>
      </c>
      <c r="C6" s="29">
        <v>439</v>
      </c>
      <c r="D6" s="118"/>
      <c r="E6" s="29">
        <v>477</v>
      </c>
      <c r="F6" s="118"/>
      <c r="G6" s="29">
        <v>-38</v>
      </c>
      <c r="H6" s="31">
        <v>-8.1000000000000003E-2</v>
      </c>
    </row>
    <row r="7" spans="1:8" ht="15.75" thickBot="1">
      <c r="A7" s="16"/>
      <c r="B7" s="36" t="s">
        <v>230</v>
      </c>
      <c r="C7" s="27">
        <v>271</v>
      </c>
      <c r="D7" s="118"/>
      <c r="E7" s="27">
        <v>313</v>
      </c>
      <c r="F7" s="118"/>
      <c r="G7" s="27">
        <v>-43</v>
      </c>
      <c r="H7" s="32">
        <v>-0.13600000000000001</v>
      </c>
    </row>
    <row r="8" spans="1:8">
      <c r="B8" s="245"/>
      <c r="C8" s="267"/>
      <c r="D8" s="118"/>
      <c r="E8" s="119"/>
      <c r="F8" s="118"/>
      <c r="G8" s="118"/>
      <c r="H8" s="120"/>
    </row>
    <row r="9" spans="1:8">
      <c r="B9" s="246" t="s">
        <v>272</v>
      </c>
      <c r="C9" s="164"/>
      <c r="D9" s="164"/>
      <c r="E9" s="164"/>
      <c r="F9" s="164"/>
      <c r="G9" s="164"/>
      <c r="H9" s="165"/>
    </row>
    <row r="10" spans="1:8" ht="15.75" thickBot="1">
      <c r="A10" s="16"/>
      <c r="B10" s="35" t="s">
        <v>231</v>
      </c>
      <c r="C10" s="27">
        <v>135</v>
      </c>
      <c r="D10" s="281"/>
      <c r="E10" s="27">
        <v>162</v>
      </c>
      <c r="F10" s="281"/>
      <c r="G10" s="27">
        <v>-27</v>
      </c>
      <c r="H10" s="32">
        <v>-0.16600000000000001</v>
      </c>
    </row>
    <row r="11" spans="1:8" ht="15.75" thickBot="1">
      <c r="A11" s="16"/>
      <c r="B11" s="40" t="s">
        <v>278</v>
      </c>
      <c r="C11" s="29">
        <v>55</v>
      </c>
      <c r="D11" s="281"/>
      <c r="E11" s="29">
        <v>63</v>
      </c>
      <c r="F11" s="281"/>
      <c r="G11" s="29">
        <v>-7</v>
      </c>
      <c r="H11" s="31">
        <v>-0.11799999999999999</v>
      </c>
    </row>
    <row r="12" spans="1:8" ht="15.75" thickBot="1">
      <c r="A12" s="16"/>
      <c r="B12" s="35" t="s">
        <v>279</v>
      </c>
      <c r="C12" s="27">
        <v>80</v>
      </c>
      <c r="D12" s="281"/>
      <c r="E12" s="27">
        <v>88</v>
      </c>
      <c r="F12" s="281"/>
      <c r="G12" s="27">
        <v>-8</v>
      </c>
      <c r="H12" s="32">
        <v>-9.4E-2</v>
      </c>
    </row>
    <row r="13" spans="1:8">
      <c r="B13" s="247" t="s">
        <v>30</v>
      </c>
      <c r="C13" s="282">
        <v>271</v>
      </c>
      <c r="D13" s="283"/>
      <c r="E13" s="282">
        <v>313</v>
      </c>
      <c r="F13" s="283"/>
      <c r="G13" s="282">
        <v>-43</v>
      </c>
      <c r="H13" s="284">
        <v>-0.13600000000000001</v>
      </c>
    </row>
    <row r="14" spans="1:8">
      <c r="C14" s="213"/>
      <c r="D14" s="213"/>
      <c r="E14" s="213"/>
      <c r="F14" s="213"/>
      <c r="G14" s="213"/>
      <c r="H14" s="214"/>
    </row>
    <row r="15" spans="1:8">
      <c r="B15" s="212" t="s">
        <v>138</v>
      </c>
      <c r="C15" s="213"/>
      <c r="D15" s="213"/>
      <c r="E15" s="213"/>
      <c r="F15" s="213"/>
      <c r="G15" s="213"/>
      <c r="H15" s="214"/>
    </row>
    <row r="16" spans="1:8" ht="28.5">
      <c r="B16" s="259"/>
      <c r="C16" s="234"/>
      <c r="D16" s="235"/>
      <c r="E16" s="234"/>
      <c r="F16" s="235"/>
      <c r="G16" s="234"/>
      <c r="H16" s="214"/>
    </row>
    <row r="17" spans="3:8">
      <c r="C17" s="21"/>
      <c r="E17" s="21"/>
      <c r="G17" s="21"/>
      <c r="H17" s="20"/>
    </row>
    <row r="18" spans="3:8">
      <c r="C18" s="21"/>
      <c r="D18" s="21"/>
      <c r="E18" s="21"/>
    </row>
  </sheetData>
  <sheetProtection algorithmName="SHA-512" hashValue="6rMDAj/0Z8ImQxIbN/4RSu3gkERto1Md76c5zaYFbfkL/uEhtKa12QWlko3pwbEbt7BvpI8eH4PfvBTGzTnSFQ==" saltValue="FAxbigRr8m61qtNRNqc5hg==" spinCount="100000" sheet="1" objects="1" scenarios="1"/>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zoomScaleNormal="100" workbookViewId="0"/>
  </sheetViews>
  <sheetFormatPr baseColWidth="10" defaultRowHeight="15"/>
  <cols>
    <col min="1" max="1" width="11.42578125" customWidth="1"/>
    <col min="2" max="2" width="51.28515625" bestFit="1" customWidth="1"/>
    <col min="3" max="3" width="11.85546875" customWidth="1"/>
    <col min="4" max="4" width="1" customWidth="1"/>
    <col min="5" max="5" width="11.7109375" customWidth="1"/>
    <col min="6" max="6" width="1" customWidth="1"/>
    <col min="7" max="7" width="13.85546875" bestFit="1" customWidth="1"/>
  </cols>
  <sheetData>
    <row r="1" spans="1:8" s="53" customFormat="1">
      <c r="A1" s="285"/>
      <c r="B1" s="286"/>
    </row>
    <row r="2" spans="1:8" ht="15" customHeight="1"/>
    <row r="3" spans="1:8" ht="15" customHeight="1">
      <c r="B3" s="212"/>
      <c r="C3" s="101"/>
      <c r="D3" s="122" t="s">
        <v>28</v>
      </c>
      <c r="E3" s="101"/>
      <c r="F3" s="122" t="s">
        <v>28</v>
      </c>
      <c r="G3" s="288" t="s">
        <v>139</v>
      </c>
      <c r="H3" s="288"/>
    </row>
    <row r="4" spans="1:8">
      <c r="B4" s="25" t="s">
        <v>116</v>
      </c>
      <c r="C4" s="258">
        <f>+Summary!C3</f>
        <v>44196</v>
      </c>
      <c r="D4" s="8" t="s">
        <v>28</v>
      </c>
      <c r="E4" s="258">
        <f>+Summary!E3</f>
        <v>43830</v>
      </c>
      <c r="F4" s="104"/>
      <c r="G4" s="102" t="s">
        <v>140</v>
      </c>
      <c r="H4" s="102" t="s">
        <v>29</v>
      </c>
    </row>
    <row r="5" spans="1:8">
      <c r="B5" s="242" t="s">
        <v>313</v>
      </c>
      <c r="C5" s="169"/>
      <c r="D5" s="257"/>
      <c r="E5" s="169"/>
      <c r="F5" s="257"/>
      <c r="G5" s="169"/>
      <c r="H5" s="169"/>
    </row>
    <row r="6" spans="1:8" ht="15.75" thickBot="1">
      <c r="A6" s="18"/>
      <c r="B6" s="36" t="s">
        <v>96</v>
      </c>
      <c r="C6" s="27">
        <v>4112</v>
      </c>
      <c r="D6" s="101"/>
      <c r="E6" s="27">
        <v>3919</v>
      </c>
      <c r="F6" s="101"/>
      <c r="G6" s="27">
        <v>193</v>
      </c>
      <c r="H6" s="32">
        <v>4.9000000000000002E-2</v>
      </c>
    </row>
    <row r="7" spans="1:8" ht="15.75" thickBot="1">
      <c r="A7" s="17"/>
      <c r="B7" s="37" t="s">
        <v>97</v>
      </c>
      <c r="C7" s="29">
        <v>4737</v>
      </c>
      <c r="D7" s="101"/>
      <c r="E7" s="29">
        <v>4169</v>
      </c>
      <c r="F7" s="101"/>
      <c r="G7" s="29">
        <v>568</v>
      </c>
      <c r="H7" s="31">
        <v>0.13600000000000001</v>
      </c>
    </row>
    <row r="8" spans="1:8" ht="15.75" thickBot="1">
      <c r="A8" s="17"/>
      <c r="B8" s="36" t="s">
        <v>284</v>
      </c>
      <c r="C8" s="27">
        <v>5387</v>
      </c>
      <c r="D8" s="101"/>
      <c r="E8" s="27">
        <v>4820</v>
      </c>
      <c r="F8" s="101"/>
      <c r="G8" s="27">
        <v>568</v>
      </c>
      <c r="H8" s="32">
        <v>0.11799999999999999</v>
      </c>
    </row>
    <row r="9" spans="1:8" ht="15.75" thickBot="1">
      <c r="A9" s="17"/>
      <c r="B9" s="37" t="s">
        <v>285</v>
      </c>
      <c r="C9" s="29">
        <v>30017</v>
      </c>
      <c r="D9" s="101"/>
      <c r="E9" s="29">
        <v>30720</v>
      </c>
      <c r="F9" s="101"/>
      <c r="G9" s="29">
        <v>-703</v>
      </c>
      <c r="H9" s="31">
        <v>-2.3E-2</v>
      </c>
    </row>
    <row r="10" spans="1:8" ht="4.5" customHeight="1">
      <c r="B10" s="243"/>
      <c r="C10" s="121"/>
      <c r="D10" s="101"/>
      <c r="E10" s="121"/>
      <c r="F10" s="101"/>
      <c r="G10" s="101"/>
      <c r="H10" s="101"/>
    </row>
    <row r="11" spans="1:8" ht="15.75" thickBot="1">
      <c r="A11" s="17"/>
      <c r="B11" s="37" t="s">
        <v>232</v>
      </c>
      <c r="C11" s="269">
        <v>0.13700000000000001</v>
      </c>
      <c r="D11" s="275">
        <v>0</v>
      </c>
      <c r="E11" s="269">
        <v>0.12759999999999999</v>
      </c>
      <c r="F11" s="101">
        <v>0</v>
      </c>
      <c r="G11" s="269">
        <v>9.4000000000000004E-3</v>
      </c>
      <c r="H11" s="29" t="s">
        <v>37</v>
      </c>
    </row>
    <row r="12" spans="1:8" ht="15.75" thickBot="1">
      <c r="A12" s="17"/>
      <c r="B12" s="36" t="s">
        <v>233</v>
      </c>
      <c r="C12" s="268">
        <v>0.1578</v>
      </c>
      <c r="D12" s="275">
        <v>0</v>
      </c>
      <c r="E12" s="268">
        <v>0.13569999999999999</v>
      </c>
      <c r="F12" s="101">
        <v>0</v>
      </c>
      <c r="G12" s="268">
        <v>2.2100000000000002E-2</v>
      </c>
      <c r="H12" s="27" t="s">
        <v>37</v>
      </c>
    </row>
    <row r="13" spans="1:8" ht="15.75" thickBot="1">
      <c r="A13" s="17"/>
      <c r="B13" s="37" t="s">
        <v>281</v>
      </c>
      <c r="C13" s="269">
        <v>0.17949999999999999</v>
      </c>
      <c r="D13" s="275">
        <v>0</v>
      </c>
      <c r="E13" s="269">
        <v>0.15690000000000001</v>
      </c>
      <c r="F13" s="101">
        <v>0</v>
      </c>
      <c r="G13" s="269">
        <v>2.2599999999999999E-2</v>
      </c>
      <c r="H13" s="29" t="s">
        <v>37</v>
      </c>
    </row>
    <row r="14" spans="1:8" ht="15.75" thickBot="1">
      <c r="A14" s="17"/>
      <c r="B14" s="36" t="s">
        <v>234</v>
      </c>
      <c r="C14" s="268">
        <v>7.4899999999999994E-2</v>
      </c>
      <c r="D14" s="275">
        <v>0</v>
      </c>
      <c r="E14" s="268">
        <v>6.9500000000000006E-2</v>
      </c>
      <c r="F14" s="101">
        <v>0</v>
      </c>
      <c r="G14" s="268">
        <v>5.4000000000000003E-3</v>
      </c>
      <c r="H14" s="27" t="s">
        <v>37</v>
      </c>
    </row>
    <row r="15" spans="1:8">
      <c r="B15" s="242" t="s">
        <v>314</v>
      </c>
      <c r="C15" s="169"/>
      <c r="D15" s="170"/>
      <c r="E15" s="169"/>
      <c r="F15" s="170"/>
      <c r="G15" s="169"/>
      <c r="H15" s="169"/>
    </row>
    <row r="16" spans="1:8" ht="15.75" thickBot="1">
      <c r="A16" s="17"/>
      <c r="B16" s="36" t="s">
        <v>96</v>
      </c>
      <c r="C16" s="27">
        <v>3928</v>
      </c>
      <c r="D16" s="101"/>
      <c r="E16" s="27">
        <v>3690</v>
      </c>
      <c r="F16" s="101"/>
      <c r="G16" s="27">
        <v>238</v>
      </c>
      <c r="H16" s="32">
        <v>6.5000000000000002E-2</v>
      </c>
    </row>
    <row r="17" spans="1:8" ht="15.75" thickBot="1">
      <c r="A17" s="18"/>
      <c r="B17" s="37" t="s">
        <v>97</v>
      </c>
      <c r="C17" s="29">
        <v>4553</v>
      </c>
      <c r="D17" s="101"/>
      <c r="E17" s="29">
        <v>3940</v>
      </c>
      <c r="F17" s="101"/>
      <c r="G17" s="29">
        <v>613</v>
      </c>
      <c r="H17" s="31">
        <v>0.156</v>
      </c>
    </row>
    <row r="18" spans="1:8" ht="15.75" thickBot="1">
      <c r="A18" s="17"/>
      <c r="B18" s="36" t="s">
        <v>284</v>
      </c>
      <c r="C18" s="27">
        <v>5203</v>
      </c>
      <c r="D18" s="101"/>
      <c r="E18" s="27">
        <v>4591</v>
      </c>
      <c r="F18" s="101"/>
      <c r="G18" s="27">
        <v>612</v>
      </c>
      <c r="H18" s="32">
        <v>0.13300000000000001</v>
      </c>
    </row>
    <row r="19" spans="1:8" ht="15.75" thickBot="1">
      <c r="A19" s="18"/>
      <c r="B19" s="37" t="s">
        <v>285</v>
      </c>
      <c r="C19" s="29">
        <v>29976</v>
      </c>
      <c r="D19" s="101"/>
      <c r="E19" s="29">
        <v>30675</v>
      </c>
      <c r="F19" s="101"/>
      <c r="G19" s="29">
        <v>-699</v>
      </c>
      <c r="H19" s="31">
        <v>-2.3E-2</v>
      </c>
    </row>
    <row r="20" spans="1:8" ht="4.5" customHeight="1">
      <c r="B20" s="243"/>
      <c r="C20" s="121"/>
      <c r="D20" s="101"/>
      <c r="E20" s="121"/>
      <c r="F20" s="101"/>
      <c r="G20" s="101"/>
      <c r="H20" s="101"/>
    </row>
    <row r="21" spans="1:8" ht="15.75" thickBot="1">
      <c r="A21" s="18"/>
      <c r="B21" s="37" t="s">
        <v>232</v>
      </c>
      <c r="C21" s="269">
        <v>0.13100000000000001</v>
      </c>
      <c r="D21" s="275">
        <v>0</v>
      </c>
      <c r="E21" s="269">
        <v>0.1203</v>
      </c>
      <c r="F21" s="275">
        <v>0</v>
      </c>
      <c r="G21" s="269">
        <v>1.0699999999999999E-2</v>
      </c>
      <c r="H21" s="29" t="s">
        <v>37</v>
      </c>
    </row>
    <row r="22" spans="1:8" ht="15.75" thickBot="1">
      <c r="A22" s="18"/>
      <c r="B22" s="36" t="s">
        <v>233</v>
      </c>
      <c r="C22" s="268">
        <v>0.15190000000000001</v>
      </c>
      <c r="D22" s="275">
        <v>0</v>
      </c>
      <c r="E22" s="268">
        <v>0.12839999999999999</v>
      </c>
      <c r="F22" s="275">
        <v>0</v>
      </c>
      <c r="G22" s="268">
        <v>2.3400000000000001E-2</v>
      </c>
      <c r="H22" s="27" t="s">
        <v>37</v>
      </c>
    </row>
    <row r="23" spans="1:8" ht="15.75" thickBot="1">
      <c r="A23" s="18"/>
      <c r="B23" s="37" t="s">
        <v>281</v>
      </c>
      <c r="C23" s="269">
        <v>0.1736</v>
      </c>
      <c r="D23" s="275">
        <v>0</v>
      </c>
      <c r="E23" s="269">
        <v>0.1497</v>
      </c>
      <c r="F23" s="275">
        <v>0</v>
      </c>
      <c r="G23" s="269">
        <v>2.3900000000000001E-2</v>
      </c>
      <c r="H23" s="29" t="s">
        <v>37</v>
      </c>
    </row>
    <row r="24" spans="1:8" ht="15" customHeight="1" thickBot="1">
      <c r="A24" s="17"/>
      <c r="B24" s="36" t="s">
        <v>234</v>
      </c>
      <c r="C24" s="268">
        <v>6.5100000000000005E-2</v>
      </c>
      <c r="D24" s="275">
        <v>0</v>
      </c>
      <c r="E24" s="268">
        <v>6.59E-2</v>
      </c>
      <c r="F24" s="275">
        <v>0</v>
      </c>
      <c r="G24" s="268">
        <v>-8.0000000000000004E-4</v>
      </c>
      <c r="H24" s="27" t="s">
        <v>37</v>
      </c>
    </row>
    <row r="25" spans="1:8">
      <c r="B25" s="244"/>
      <c r="C25" s="101"/>
      <c r="D25" s="101"/>
      <c r="E25" s="101"/>
      <c r="F25" s="101"/>
      <c r="G25" s="101"/>
      <c r="H25" s="101"/>
    </row>
    <row r="26" spans="1:8" ht="15.75" thickBot="1">
      <c r="A26" s="19"/>
      <c r="B26" s="36" t="s">
        <v>235</v>
      </c>
      <c r="C26" s="32">
        <v>0.44500000000000001</v>
      </c>
      <c r="D26" s="101"/>
      <c r="E26" s="32">
        <v>0.52200000000000002</v>
      </c>
      <c r="F26" s="101"/>
      <c r="G26" s="32">
        <v>-7.6999999999999999E-2</v>
      </c>
      <c r="H26" s="27" t="s">
        <v>37</v>
      </c>
    </row>
    <row r="27" spans="1:8" ht="15.75" thickBot="1">
      <c r="A27" s="19"/>
      <c r="B27" s="37" t="s">
        <v>135</v>
      </c>
      <c r="C27" s="31">
        <v>0.27700000000000002</v>
      </c>
      <c r="D27" s="101"/>
      <c r="E27" s="31">
        <v>0.33600000000000002</v>
      </c>
      <c r="F27" s="101"/>
      <c r="G27" s="31">
        <v>-5.8999999999999997E-2</v>
      </c>
      <c r="H27" s="29" t="s">
        <v>37</v>
      </c>
    </row>
    <row r="29" spans="1:8">
      <c r="B29" s="212" t="s">
        <v>138</v>
      </c>
    </row>
    <row r="30" spans="1:8">
      <c r="B30" s="212" t="s">
        <v>383</v>
      </c>
    </row>
  </sheetData>
  <sheetProtection algorithmName="SHA-512" hashValue="vnbz0C56gj6Khs5YISLAzuNfBdl5UGZNdlCcOVbKAa/P6/h9OQTnFqPXpQlMENNeVxRZo1gl2CSc8sz6d79UAg==" saltValue="B+rrniadbsWkF3wpxoe1Jw==" spinCount="100000" sheet="1" objects="1" scenarios="1"/>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zoomScaleNormal="100" workbookViewId="0"/>
  </sheetViews>
  <sheetFormatPr baseColWidth="10" defaultRowHeight="15"/>
  <cols>
    <col min="1" max="1" width="11.42578125" customWidth="1"/>
    <col min="2" max="2" width="53.42578125" bestFit="1" customWidth="1"/>
    <col min="3" max="3" width="11.85546875" customWidth="1"/>
    <col min="4" max="4" width="1" customWidth="1"/>
    <col min="5" max="5" width="11.7109375" customWidth="1"/>
    <col min="6" max="6" width="1" customWidth="1"/>
    <col min="7" max="7" width="13.85546875" bestFit="1" customWidth="1"/>
  </cols>
  <sheetData>
    <row r="1" spans="1:8">
      <c r="B1" s="4"/>
    </row>
    <row r="3" spans="1:8">
      <c r="C3" s="64"/>
      <c r="D3" s="64"/>
      <c r="E3" s="64"/>
      <c r="F3" s="64"/>
      <c r="G3" s="288" t="s">
        <v>139</v>
      </c>
      <c r="H3" s="288"/>
    </row>
    <row r="4" spans="1:8">
      <c r="B4" s="25" t="s">
        <v>116</v>
      </c>
      <c r="C4" s="258">
        <f>+Summary!C3</f>
        <v>44196</v>
      </c>
      <c r="D4" s="8" t="s">
        <v>28</v>
      </c>
      <c r="E4" s="258">
        <f>+Summary!E3</f>
        <v>43830</v>
      </c>
      <c r="F4" s="103" t="s">
        <v>28</v>
      </c>
      <c r="G4" s="102" t="s">
        <v>140</v>
      </c>
      <c r="H4" s="102" t="s">
        <v>29</v>
      </c>
    </row>
    <row r="5" spans="1:8" ht="0.75" customHeight="1">
      <c r="A5" s="16"/>
      <c r="B5" s="16"/>
      <c r="C5" s="150"/>
      <c r="D5" s="64"/>
      <c r="E5" s="150"/>
      <c r="F5" s="64"/>
      <c r="G5" s="150" t="e">
        <f>+#REF!-#REF!</f>
        <v>#REF!</v>
      </c>
      <c r="H5" s="156" t="e">
        <f>+#REF!/#REF!-1</f>
        <v>#REF!</v>
      </c>
    </row>
    <row r="6" spans="1:8" s="123" customFormat="1" ht="15.75" thickBot="1">
      <c r="A6" s="151"/>
      <c r="B6" s="35" t="s">
        <v>236</v>
      </c>
      <c r="C6" s="160">
        <v>13462</v>
      </c>
      <c r="D6" s="158"/>
      <c r="E6" s="160">
        <v>7868</v>
      </c>
      <c r="F6" s="158"/>
      <c r="G6" s="160">
        <v>5594</v>
      </c>
      <c r="H6" s="161">
        <v>0.71099999999999997</v>
      </c>
    </row>
    <row r="7" spans="1:8" ht="15.75" thickBot="1">
      <c r="A7" s="16"/>
      <c r="B7" s="40" t="s">
        <v>310</v>
      </c>
      <c r="C7" s="29">
        <v>5288</v>
      </c>
      <c r="D7" s="64"/>
      <c r="E7" s="29">
        <v>6604</v>
      </c>
      <c r="F7" s="64"/>
      <c r="G7" s="29">
        <v>-1316</v>
      </c>
      <c r="H7" s="31">
        <v>-0.19900000000000001</v>
      </c>
    </row>
    <row r="8" spans="1:8" s="123" customFormat="1" ht="15.75" thickBot="1">
      <c r="A8" s="151"/>
      <c r="B8" s="36" t="s">
        <v>282</v>
      </c>
      <c r="C8" s="160">
        <v>18750</v>
      </c>
      <c r="D8" s="158"/>
      <c r="E8" s="160">
        <v>14472</v>
      </c>
      <c r="F8" s="158"/>
      <c r="G8" s="160">
        <v>4278</v>
      </c>
      <c r="H8" s="161">
        <v>0.29599999999999999</v>
      </c>
    </row>
    <row r="9" spans="1:8">
      <c r="B9" s="241"/>
      <c r="C9" s="58"/>
      <c r="D9" s="64"/>
      <c r="E9" s="58"/>
      <c r="F9" s="64"/>
      <c r="G9" s="58"/>
      <c r="H9" s="58"/>
    </row>
    <row r="10" spans="1:8" ht="15.75" thickBot="1">
      <c r="A10" s="16"/>
      <c r="B10" s="36" t="s">
        <v>237</v>
      </c>
      <c r="C10" s="32">
        <v>0.84299999999999997</v>
      </c>
      <c r="D10" s="177"/>
      <c r="E10" s="32">
        <v>0.89800000000000002</v>
      </c>
      <c r="F10" s="64"/>
      <c r="G10" s="32">
        <v>-5.5E-2</v>
      </c>
      <c r="H10" s="32" t="s">
        <v>37</v>
      </c>
    </row>
    <row r="11" spans="1:8" ht="15.75" thickBot="1">
      <c r="A11" s="16"/>
      <c r="B11" s="37" t="s">
        <v>129</v>
      </c>
      <c r="C11" s="31">
        <v>0.91900000000000004</v>
      </c>
      <c r="D11" s="177"/>
      <c r="E11" s="31">
        <v>0.96299999999999997</v>
      </c>
      <c r="F11" s="64"/>
      <c r="G11" s="31">
        <v>-4.2999999999999997E-2</v>
      </c>
      <c r="H11" s="31" t="s">
        <v>37</v>
      </c>
    </row>
    <row r="12" spans="1:8" ht="15.75" thickBot="1">
      <c r="A12" s="16"/>
      <c r="B12" s="36" t="s">
        <v>275</v>
      </c>
      <c r="C12" s="287">
        <v>1.32</v>
      </c>
      <c r="D12" s="64"/>
      <c r="E12" s="38">
        <v>1.29</v>
      </c>
      <c r="F12" s="64"/>
      <c r="G12" s="33">
        <v>0.03</v>
      </c>
      <c r="H12" s="32" t="s">
        <v>37</v>
      </c>
    </row>
    <row r="13" spans="1:8" ht="15.75" thickBot="1">
      <c r="A13" s="16"/>
      <c r="B13" s="37" t="s">
        <v>130</v>
      </c>
      <c r="C13" s="39">
        <v>2.91</v>
      </c>
      <c r="D13" s="64"/>
      <c r="E13" s="39">
        <v>2.17</v>
      </c>
      <c r="F13" s="64"/>
      <c r="G13" s="34">
        <v>0.74</v>
      </c>
      <c r="H13" s="31" t="s">
        <v>37</v>
      </c>
    </row>
    <row r="15" spans="1:8">
      <c r="B15" s="212" t="s">
        <v>138</v>
      </c>
    </row>
  </sheetData>
  <sheetProtection algorithmName="SHA-512" hashValue="lOv6rIo5NFhNC4v6wmoe2FeCLaPzMjv6y1Re4e9d8W/NIuIscXTVvIXCvFtLFDEpm9N6Gi//yiVxR8JwbrlNGg==" saltValue="/gSe6pxg56C+gMGq1DMawg==" spinCount="100000" sheet="1" objects="1" scenarios="1"/>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baseColWidth="10" defaultRowHeight="15"/>
  <cols>
    <col min="1" max="1" width="11.42578125" customWidth="1"/>
    <col min="2" max="2" width="51.28515625" bestFit="1" customWidth="1"/>
    <col min="3" max="3" width="12.42578125" bestFit="1" customWidth="1"/>
    <col min="4" max="4" width="1" customWidth="1"/>
    <col min="5" max="5" width="12" customWidth="1"/>
    <col min="6" max="6" width="1" customWidth="1"/>
    <col min="7" max="7" width="13.7109375" bestFit="1" customWidth="1"/>
  </cols>
  <sheetData>
    <row r="1" spans="1:8">
      <c r="B1" s="4"/>
    </row>
    <row r="3" spans="1:8">
      <c r="C3" s="64"/>
      <c r="D3" s="64"/>
      <c r="E3" s="64"/>
      <c r="F3" s="64"/>
      <c r="G3" s="288" t="s">
        <v>139</v>
      </c>
      <c r="H3" s="288"/>
    </row>
    <row r="4" spans="1:8">
      <c r="B4" s="210" t="s">
        <v>283</v>
      </c>
      <c r="C4" s="258">
        <f>+Summary!C3</f>
        <v>44196</v>
      </c>
      <c r="D4" s="8" t="s">
        <v>28</v>
      </c>
      <c r="E4" s="258">
        <f>+Summary!E3</f>
        <v>43830</v>
      </c>
      <c r="F4" s="103" t="s">
        <v>28</v>
      </c>
      <c r="G4" s="102" t="s">
        <v>140</v>
      </c>
      <c r="H4" s="102" t="s">
        <v>29</v>
      </c>
    </row>
    <row r="5" spans="1:8" ht="15.75" thickBot="1">
      <c r="A5" s="16"/>
      <c r="B5" s="36" t="s">
        <v>136</v>
      </c>
      <c r="C5" s="27">
        <v>5885</v>
      </c>
      <c r="D5" s="106"/>
      <c r="E5" s="27">
        <v>6033</v>
      </c>
      <c r="F5" s="106"/>
      <c r="G5" s="27">
        <v>-148</v>
      </c>
      <c r="H5" s="32">
        <v>-2.5000000000000001E-2</v>
      </c>
    </row>
    <row r="6" spans="1:8" ht="15.75" thickBot="1">
      <c r="A6" s="24"/>
      <c r="B6" s="37" t="s">
        <v>238</v>
      </c>
      <c r="C6" s="29">
        <v>706</v>
      </c>
      <c r="D6" s="64"/>
      <c r="E6" s="29">
        <v>781</v>
      </c>
      <c r="F6" s="64"/>
      <c r="G6" s="29">
        <v>-75</v>
      </c>
      <c r="H6" s="31">
        <v>-9.6000000000000002E-2</v>
      </c>
    </row>
    <row r="7" spans="1:8" ht="15.75" thickBot="1">
      <c r="A7" s="24"/>
      <c r="B7" s="240" t="s">
        <v>239</v>
      </c>
      <c r="C7" s="27">
        <v>652</v>
      </c>
      <c r="D7" s="64"/>
      <c r="E7" s="27">
        <v>727</v>
      </c>
      <c r="F7" s="64"/>
      <c r="G7" s="27">
        <v>-75</v>
      </c>
      <c r="H7" s="32">
        <v>-0.10299999999999999</v>
      </c>
    </row>
    <row r="8" spans="1:8" ht="15.75" thickBot="1">
      <c r="A8" s="24"/>
      <c r="B8" s="37" t="s">
        <v>303</v>
      </c>
      <c r="C8" s="29">
        <v>2462935</v>
      </c>
      <c r="D8" s="64"/>
      <c r="E8" s="29">
        <v>2222057</v>
      </c>
      <c r="F8" s="64"/>
      <c r="G8" s="29">
        <v>240878</v>
      </c>
      <c r="H8" s="31">
        <v>0.108</v>
      </c>
    </row>
    <row r="9" spans="1:8" ht="15.75" thickBot="1">
      <c r="A9" s="24"/>
      <c r="B9" s="36" t="s">
        <v>309</v>
      </c>
      <c r="C9" s="27">
        <v>1154</v>
      </c>
      <c r="D9" s="64"/>
      <c r="E9" s="27">
        <v>1254</v>
      </c>
      <c r="F9" s="64"/>
      <c r="G9" s="27">
        <v>-100</v>
      </c>
      <c r="H9" s="32">
        <v>-0.08</v>
      </c>
    </row>
    <row r="10" spans="1:8" ht="15.75" thickBot="1">
      <c r="A10" s="24"/>
      <c r="B10" s="37" t="s">
        <v>304</v>
      </c>
      <c r="C10" s="29">
        <v>44730</v>
      </c>
      <c r="D10" s="64"/>
      <c r="E10" s="29">
        <v>39563</v>
      </c>
      <c r="F10" s="64"/>
      <c r="G10" s="29">
        <v>5167</v>
      </c>
      <c r="H10" s="31">
        <v>0.13100000000000001</v>
      </c>
    </row>
    <row r="12" spans="1:8">
      <c r="B12" s="212" t="s">
        <v>138</v>
      </c>
    </row>
    <row r="13" spans="1:8">
      <c r="B13" s="212"/>
    </row>
  </sheetData>
  <sheetProtection algorithmName="SHA-512" hashValue="vERmBbDM7tT+Xvnl9m61aYxh4QRPqxuo6e0eb00G/HEqDVt2rThchKt2T3/ePYQJdYWeZ7AJfIgkY5OaVairLw==" saltValue="kLeZASKan7qPY/qKuEAhdQ==" spinCount="100000" sheet="1" objects="1" scenarios="1"/>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topLeftCell="C1" zoomScaleNormal="100" workbookViewId="0">
      <selection activeCell="C1" sqref="C1:D1"/>
    </sheetView>
  </sheetViews>
  <sheetFormatPr baseColWidth="10" defaultRowHeight="15"/>
  <cols>
    <col min="1" max="1" width="44.28515625" hidden="1" customWidth="1"/>
    <col min="2" max="2" width="174.28515625" hidden="1" customWidth="1"/>
    <col min="3" max="3" width="46.85546875" bestFit="1" customWidth="1"/>
    <col min="4" max="4" width="179.7109375" customWidth="1"/>
  </cols>
  <sheetData>
    <row r="1" spans="1:4" ht="22.5" customHeight="1">
      <c r="A1" s="41" t="s">
        <v>35</v>
      </c>
      <c r="B1" s="41"/>
      <c r="C1" s="290" t="s">
        <v>240</v>
      </c>
      <c r="D1" s="290"/>
    </row>
    <row r="2" spans="1:4" ht="31.5" customHeight="1">
      <c r="A2" s="42" t="s">
        <v>59</v>
      </c>
      <c r="B2" s="42" t="s">
        <v>36</v>
      </c>
      <c r="C2" s="238" t="s">
        <v>286</v>
      </c>
      <c r="D2" s="238" t="s">
        <v>241</v>
      </c>
    </row>
    <row r="3" spans="1:4" ht="24.95" customHeight="1">
      <c r="A3" s="49" t="s">
        <v>38</v>
      </c>
      <c r="B3" s="48" t="s">
        <v>89</v>
      </c>
      <c r="C3" s="236" t="s">
        <v>326</v>
      </c>
      <c r="D3" s="239" t="s">
        <v>380</v>
      </c>
    </row>
    <row r="4" spans="1:4">
      <c r="A4" s="51" t="s">
        <v>66</v>
      </c>
      <c r="B4" s="52" t="s">
        <v>91</v>
      </c>
      <c r="C4" s="236" t="s">
        <v>242</v>
      </c>
      <c r="D4" s="239" t="s">
        <v>243</v>
      </c>
    </row>
    <row r="5" spans="1:4">
      <c r="A5" s="49" t="s">
        <v>67</v>
      </c>
      <c r="B5" s="52" t="s">
        <v>77</v>
      </c>
      <c r="C5" s="237" t="s">
        <v>120</v>
      </c>
      <c r="D5" s="239" t="s">
        <v>381</v>
      </c>
    </row>
    <row r="6" spans="1:4">
      <c r="A6" s="49" t="s">
        <v>54</v>
      </c>
      <c r="B6" s="52" t="s">
        <v>84</v>
      </c>
      <c r="C6" s="237" t="s">
        <v>216</v>
      </c>
      <c r="D6" s="239" t="s">
        <v>294</v>
      </c>
    </row>
    <row r="7" spans="1:4">
      <c r="A7" s="51" t="s">
        <v>62</v>
      </c>
      <c r="B7" s="52" t="s">
        <v>73</v>
      </c>
      <c r="C7" s="237" t="s">
        <v>126</v>
      </c>
      <c r="D7" s="239" t="s">
        <v>295</v>
      </c>
    </row>
    <row r="8" spans="1:4">
      <c r="A8" s="51" t="s">
        <v>55</v>
      </c>
      <c r="B8" s="50" t="s">
        <v>88</v>
      </c>
      <c r="C8" s="237" t="s">
        <v>252</v>
      </c>
      <c r="D8" s="239" t="s">
        <v>296</v>
      </c>
    </row>
    <row r="9" spans="1:4">
      <c r="A9" s="51" t="s">
        <v>60</v>
      </c>
      <c r="B9" s="52"/>
      <c r="C9" s="237" t="s">
        <v>260</v>
      </c>
      <c r="D9" s="239" t="s">
        <v>297</v>
      </c>
    </row>
    <row r="10" spans="1:4">
      <c r="A10" s="51" t="s">
        <v>92</v>
      </c>
      <c r="B10" s="52"/>
      <c r="C10" s="237" t="s">
        <v>261</v>
      </c>
      <c r="D10" s="239" t="s">
        <v>262</v>
      </c>
    </row>
    <row r="11" spans="1:4">
      <c r="A11" s="49" t="s">
        <v>63</v>
      </c>
      <c r="B11" s="52" t="s">
        <v>74</v>
      </c>
      <c r="C11" s="237" t="s">
        <v>302</v>
      </c>
      <c r="D11" s="239" t="s">
        <v>246</v>
      </c>
    </row>
    <row r="12" spans="1:4" ht="15" customHeight="1">
      <c r="A12" s="51" t="s">
        <v>61</v>
      </c>
      <c r="B12" s="52" t="s">
        <v>72</v>
      </c>
      <c r="C12" s="237" t="s">
        <v>215</v>
      </c>
      <c r="D12" s="239" t="s">
        <v>245</v>
      </c>
    </row>
    <row r="13" spans="1:4">
      <c r="A13" s="51" t="s">
        <v>53</v>
      </c>
      <c r="B13" s="52" t="s">
        <v>83</v>
      </c>
      <c r="C13" s="237" t="s">
        <v>119</v>
      </c>
      <c r="D13" s="239" t="s">
        <v>244</v>
      </c>
    </row>
    <row r="14" spans="1:4">
      <c r="A14" s="51" t="s">
        <v>69</v>
      </c>
      <c r="B14" s="52" t="s">
        <v>85</v>
      </c>
      <c r="C14" s="237" t="s">
        <v>253</v>
      </c>
      <c r="D14" s="239" t="s">
        <v>298</v>
      </c>
    </row>
    <row r="15" spans="1:4">
      <c r="A15" s="51" t="s">
        <v>70</v>
      </c>
      <c r="B15" s="52" t="s">
        <v>86</v>
      </c>
      <c r="C15" s="237" t="s">
        <v>255</v>
      </c>
      <c r="D15" s="239" t="s">
        <v>256</v>
      </c>
    </row>
    <row r="16" spans="1:4">
      <c r="A16" s="51" t="s">
        <v>68</v>
      </c>
      <c r="B16" s="52" t="s">
        <v>82</v>
      </c>
      <c r="C16" s="237" t="s">
        <v>254</v>
      </c>
      <c r="D16" s="239" t="s">
        <v>299</v>
      </c>
    </row>
    <row r="17" spans="1:5">
      <c r="A17" s="51" t="s">
        <v>50</v>
      </c>
      <c r="B17" s="52" t="s">
        <v>81</v>
      </c>
      <c r="C17" s="237" t="s">
        <v>250</v>
      </c>
      <c r="D17" s="239" t="s">
        <v>251</v>
      </c>
    </row>
    <row r="18" spans="1:5">
      <c r="A18" s="51" t="s">
        <v>40</v>
      </c>
      <c r="B18" s="52" t="s">
        <v>76</v>
      </c>
      <c r="C18" s="237" t="s">
        <v>249</v>
      </c>
      <c r="D18" s="239" t="s">
        <v>300</v>
      </c>
    </row>
    <row r="19" spans="1:5">
      <c r="A19" s="51" t="s">
        <v>64</v>
      </c>
      <c r="B19" s="52" t="s">
        <v>75</v>
      </c>
      <c r="C19" s="237" t="s">
        <v>276</v>
      </c>
      <c r="D19" s="239" t="s">
        <v>301</v>
      </c>
    </row>
    <row r="20" spans="1:5">
      <c r="A20" s="51" t="s">
        <v>46</v>
      </c>
      <c r="B20" s="52" t="s">
        <v>78</v>
      </c>
      <c r="C20" s="237" t="s">
        <v>118</v>
      </c>
      <c r="D20" s="239" t="s">
        <v>332</v>
      </c>
    </row>
    <row r="21" spans="1:5">
      <c r="A21" s="54" t="s">
        <v>49</v>
      </c>
      <c r="B21" s="55" t="s">
        <v>80</v>
      </c>
      <c r="C21" s="237" t="s">
        <v>217</v>
      </c>
      <c r="D21" s="239" t="s">
        <v>248</v>
      </c>
      <c r="E21" s="5"/>
    </row>
    <row r="22" spans="1:5">
      <c r="A22" s="51" t="s">
        <v>48</v>
      </c>
      <c r="B22" s="52" t="s">
        <v>79</v>
      </c>
      <c r="C22" s="237" t="s">
        <v>263</v>
      </c>
      <c r="D22" s="124" t="s">
        <v>333</v>
      </c>
    </row>
    <row r="23" spans="1:5">
      <c r="A23" s="51" t="s">
        <v>57</v>
      </c>
      <c r="B23" s="52"/>
      <c r="C23" s="237" t="s">
        <v>95</v>
      </c>
      <c r="D23" s="124" t="s">
        <v>247</v>
      </c>
    </row>
    <row r="24" spans="1:5">
      <c r="A24" s="51" t="s">
        <v>33</v>
      </c>
      <c r="B24" s="52"/>
      <c r="C24" s="237" t="s">
        <v>93</v>
      </c>
      <c r="D24" s="124" t="s">
        <v>334</v>
      </c>
    </row>
    <row r="25" spans="1:5">
      <c r="A25" s="51" t="s">
        <v>45</v>
      </c>
      <c r="B25" s="52" t="s">
        <v>77</v>
      </c>
      <c r="C25" s="237" t="s">
        <v>94</v>
      </c>
      <c r="D25" s="124" t="s">
        <v>335</v>
      </c>
    </row>
    <row r="26" spans="1:5">
      <c r="A26" s="51" t="s">
        <v>65</v>
      </c>
      <c r="B26" s="52" t="s">
        <v>90</v>
      </c>
      <c r="C26" s="237" t="s">
        <v>257</v>
      </c>
      <c r="D26" s="124" t="s">
        <v>258</v>
      </c>
    </row>
    <row r="27" spans="1:5">
      <c r="A27" s="51" t="s">
        <v>71</v>
      </c>
      <c r="B27" s="52" t="s">
        <v>87</v>
      </c>
      <c r="C27" s="237" t="s">
        <v>135</v>
      </c>
      <c r="D27" s="124" t="s">
        <v>259</v>
      </c>
    </row>
    <row r="28" spans="1:5">
      <c r="A28" s="51"/>
      <c r="B28" s="52"/>
      <c r="C28" s="57"/>
      <c r="D28" s="56"/>
    </row>
    <row r="29" spans="1:5" ht="15" hidden="1" customHeight="1"/>
    <row r="30" spans="1:5" ht="15" hidden="1" customHeight="1">
      <c r="D30" t="s">
        <v>56</v>
      </c>
    </row>
    <row r="31" spans="1:5" ht="15" hidden="1" customHeight="1">
      <c r="C31" t="s">
        <v>39</v>
      </c>
      <c r="D31" t="s">
        <v>34</v>
      </c>
    </row>
    <row r="32" spans="1:5" ht="15" hidden="1" customHeight="1">
      <c r="C32" t="s">
        <v>41</v>
      </c>
      <c r="D32" t="s">
        <v>34</v>
      </c>
    </row>
    <row r="33" spans="3:5" ht="15" hidden="1" customHeight="1">
      <c r="C33" t="s">
        <v>42</v>
      </c>
      <c r="D33" t="s">
        <v>34</v>
      </c>
      <c r="E33" t="s">
        <v>58</v>
      </c>
    </row>
    <row r="34" spans="3:5" ht="15" hidden="1" customHeight="1">
      <c r="C34" t="s">
        <v>43</v>
      </c>
      <c r="D34" t="s">
        <v>34</v>
      </c>
      <c r="E34" t="s">
        <v>58</v>
      </c>
    </row>
    <row r="35" spans="3:5" ht="15" hidden="1" customHeight="1">
      <c r="C35" t="s">
        <v>44</v>
      </c>
      <c r="D35" t="s">
        <v>34</v>
      </c>
      <c r="E35" t="s">
        <v>58</v>
      </c>
    </row>
    <row r="36" spans="3:5" ht="15" hidden="1" customHeight="1">
      <c r="C36" t="s">
        <v>51</v>
      </c>
      <c r="D36" t="s">
        <v>34</v>
      </c>
    </row>
    <row r="37" spans="3:5" ht="15" hidden="1" customHeight="1">
      <c r="C37" t="s">
        <v>52</v>
      </c>
      <c r="D37" t="s">
        <v>34</v>
      </c>
    </row>
    <row r="38" spans="3:5" ht="15" hidden="1" customHeight="1">
      <c r="C38" t="s">
        <v>47</v>
      </c>
    </row>
    <row r="39" spans="3:5" ht="15" hidden="1" customHeight="1"/>
  </sheetData>
  <sheetProtection algorithmName="SHA-512" hashValue="1+93TB5YufALCsHwqc4Tzjqr6w3QFuVGZ3EQU2MaqSPny2k5xrAZk5OxfcceKCtAr5BP86q+FRPW7ZpjkEd6gQ==" saltValue="iEJ8VExdz6YHKRXA1NhD6A==" spinCount="100000" sheet="1" objects="1" scenarios="1"/>
  <sortState ref="C3:D27">
    <sortCondition ref="C3:C27"/>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42578125" defaultRowHeight="12.75"/>
  <cols>
    <col min="1" max="1" width="174" style="215" customWidth="1"/>
    <col min="2" max="16384" width="11.42578125" style="215"/>
  </cols>
  <sheetData>
    <row r="1" spans="1:7" ht="409.5" customHeight="1">
      <c r="A1" s="217" t="s">
        <v>264</v>
      </c>
      <c r="G1" s="216"/>
    </row>
    <row r="5" spans="1:7">
      <c r="G5" s="216"/>
    </row>
  </sheetData>
  <sheetProtection algorithmName="SHA-512" hashValue="YZ2ttWRlgHCZY3l4Ag8eFn1nbChr586FBP9Rri2/hDmgkpMgy8SxhUj2cBRSimzSUEraGHQ2PT9HRkTUP7MaQA==" saltValue="jIy4NjrFPy6GFLUuKWlxEw=="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tabSelected="1" workbookViewId="0"/>
  </sheetViews>
  <sheetFormatPr baseColWidth="10" defaultRowHeight="15"/>
  <cols>
    <col min="3" max="3" width="35.42578125" bestFit="1" customWidth="1"/>
  </cols>
  <sheetData>
    <row r="1" spans="1:11">
      <c r="A1" s="64"/>
      <c r="B1" s="64"/>
      <c r="C1" s="64"/>
      <c r="D1" s="64"/>
      <c r="E1" s="64"/>
      <c r="F1" s="64"/>
      <c r="G1" s="64"/>
      <c r="H1" s="64"/>
      <c r="I1" s="64"/>
      <c r="J1" s="64"/>
      <c r="K1" s="64"/>
    </row>
    <row r="2" spans="1:11">
      <c r="A2" s="64"/>
      <c r="B2" s="64"/>
      <c r="C2" s="218" t="s">
        <v>102</v>
      </c>
      <c r="D2" s="64"/>
      <c r="E2" s="64"/>
      <c r="F2" s="64"/>
      <c r="G2" s="64"/>
      <c r="H2" s="64"/>
      <c r="I2" s="64"/>
      <c r="J2" s="64"/>
      <c r="K2" s="64"/>
    </row>
    <row r="3" spans="1:11">
      <c r="A3" s="64"/>
      <c r="B3" s="64"/>
      <c r="C3" s="64"/>
      <c r="D3" s="64"/>
      <c r="E3" s="64"/>
      <c r="F3" s="64"/>
      <c r="G3" s="64"/>
      <c r="H3" s="64"/>
      <c r="I3" s="64"/>
      <c r="J3" s="64"/>
      <c r="K3" s="64"/>
    </row>
    <row r="4" spans="1:11">
      <c r="A4" s="64"/>
      <c r="B4" s="220"/>
      <c r="C4" s="219" t="s">
        <v>103</v>
      </c>
      <c r="D4" s="64"/>
      <c r="E4" s="64"/>
      <c r="F4" s="64"/>
      <c r="G4" s="64"/>
      <c r="H4" s="64"/>
      <c r="I4" s="64"/>
      <c r="J4" s="64"/>
      <c r="K4" s="64"/>
    </row>
    <row r="5" spans="1:11">
      <c r="A5" s="64"/>
      <c r="B5" s="220"/>
      <c r="C5" s="219" t="s">
        <v>104</v>
      </c>
      <c r="D5" s="64"/>
      <c r="E5" s="64"/>
      <c r="F5" s="64"/>
      <c r="G5" s="64"/>
      <c r="H5" s="64"/>
      <c r="I5" s="64"/>
      <c r="J5" s="64"/>
      <c r="K5" s="64"/>
    </row>
    <row r="6" spans="1:11">
      <c r="A6" s="64"/>
      <c r="B6" s="220"/>
      <c r="C6" s="219" t="s">
        <v>105</v>
      </c>
      <c r="D6" s="64"/>
      <c r="E6" s="64"/>
      <c r="F6" s="64"/>
      <c r="G6" s="64"/>
      <c r="H6" s="64"/>
      <c r="I6" s="64"/>
      <c r="J6" s="64"/>
      <c r="K6" s="64"/>
    </row>
    <row r="7" spans="1:11">
      <c r="A7" s="64"/>
      <c r="B7" s="220"/>
      <c r="C7" s="219" t="s">
        <v>106</v>
      </c>
      <c r="D7" s="64"/>
      <c r="E7" s="64"/>
      <c r="F7" s="64"/>
      <c r="G7" s="64"/>
      <c r="H7" s="64"/>
      <c r="I7" s="64"/>
      <c r="J7" s="64"/>
      <c r="K7" s="64"/>
    </row>
    <row r="8" spans="1:11">
      <c r="A8" s="64"/>
      <c r="B8" s="220"/>
      <c r="C8" s="219" t="s">
        <v>107</v>
      </c>
      <c r="D8" s="64"/>
      <c r="E8" s="64"/>
      <c r="F8" s="64"/>
      <c r="G8" s="64"/>
      <c r="H8" s="64"/>
      <c r="I8" s="64"/>
      <c r="J8" s="64"/>
      <c r="K8" s="64"/>
    </row>
    <row r="9" spans="1:11">
      <c r="A9" s="64"/>
      <c r="B9" s="220"/>
      <c r="C9" s="219" t="s">
        <v>108</v>
      </c>
      <c r="D9" s="64"/>
      <c r="E9" s="64"/>
      <c r="F9" s="64"/>
      <c r="G9" s="64"/>
      <c r="H9" s="64"/>
      <c r="I9" s="64"/>
      <c r="J9" s="64"/>
      <c r="K9" s="64"/>
    </row>
    <row r="10" spans="1:11">
      <c r="A10" s="64"/>
      <c r="B10" s="220"/>
      <c r="C10" s="219" t="s">
        <v>109</v>
      </c>
      <c r="D10" s="64"/>
      <c r="E10" s="64"/>
      <c r="F10" s="64"/>
      <c r="G10" s="64"/>
      <c r="H10" s="64"/>
      <c r="I10" s="64"/>
      <c r="J10" s="64"/>
      <c r="K10" s="64"/>
    </row>
    <row r="11" spans="1:11">
      <c r="A11" s="64"/>
      <c r="B11" s="220"/>
      <c r="C11" s="219" t="s">
        <v>110</v>
      </c>
      <c r="D11" s="64"/>
      <c r="E11" s="221" t="s">
        <v>98</v>
      </c>
      <c r="F11" s="64"/>
      <c r="G11" s="64"/>
      <c r="H11" s="64"/>
      <c r="I11" s="64"/>
      <c r="J11" s="64"/>
      <c r="K11" s="64"/>
    </row>
    <row r="12" spans="1:11">
      <c r="A12" s="64"/>
      <c r="B12" s="220"/>
      <c r="C12" s="219" t="s">
        <v>111</v>
      </c>
      <c r="D12" s="64"/>
      <c r="E12" s="222" t="s">
        <v>99</v>
      </c>
      <c r="F12" s="64"/>
      <c r="G12" s="64"/>
      <c r="H12" s="64"/>
      <c r="I12" s="64"/>
      <c r="J12" s="64"/>
      <c r="K12" s="64"/>
    </row>
    <row r="13" spans="1:11">
      <c r="A13" s="64"/>
      <c r="B13" s="220"/>
      <c r="C13" s="219" t="s">
        <v>112</v>
      </c>
      <c r="D13" s="64"/>
      <c r="E13" s="223" t="s">
        <v>100</v>
      </c>
      <c r="F13" s="64"/>
      <c r="G13" s="64"/>
      <c r="H13" s="64"/>
      <c r="I13" s="64"/>
      <c r="J13" s="64"/>
      <c r="K13" s="64"/>
    </row>
    <row r="14" spans="1:11">
      <c r="A14" s="64"/>
      <c r="B14" s="220"/>
      <c r="C14" s="219" t="s">
        <v>113</v>
      </c>
      <c r="D14" s="64"/>
      <c r="E14" s="64"/>
      <c r="F14" s="64"/>
      <c r="G14" s="64"/>
      <c r="H14" s="64"/>
      <c r="I14" s="64"/>
      <c r="J14" s="64"/>
      <c r="K14" s="64"/>
    </row>
    <row r="15" spans="1:11">
      <c r="A15" s="64"/>
      <c r="B15" s="220"/>
      <c r="C15" s="219" t="s">
        <v>114</v>
      </c>
      <c r="D15" s="64"/>
      <c r="E15" s="64"/>
      <c r="F15" s="64"/>
      <c r="G15" s="64"/>
      <c r="H15" s="64"/>
      <c r="I15" s="64"/>
      <c r="J15" s="64"/>
      <c r="K15" s="64"/>
    </row>
    <row r="16" spans="1:11">
      <c r="A16" s="64"/>
      <c r="B16" s="64"/>
      <c r="C16" s="64"/>
      <c r="D16" s="64"/>
      <c r="E16" s="64"/>
      <c r="F16" s="64"/>
      <c r="G16" s="64"/>
      <c r="H16" s="64"/>
      <c r="I16" s="64"/>
      <c r="J16" s="64"/>
      <c r="K16" s="64"/>
    </row>
    <row r="17" spans="1:11">
      <c r="A17" s="64"/>
      <c r="B17" s="64"/>
      <c r="C17" s="219" t="s">
        <v>115</v>
      </c>
      <c r="D17" s="64"/>
      <c r="E17" s="64"/>
      <c r="F17" s="64"/>
      <c r="G17" s="64"/>
      <c r="H17" s="64"/>
      <c r="I17" s="64"/>
      <c r="J17" s="64"/>
      <c r="K17" s="64"/>
    </row>
    <row r="18" spans="1:11">
      <c r="A18" s="64"/>
      <c r="B18" s="64"/>
      <c r="C18" s="219" t="s">
        <v>101</v>
      </c>
      <c r="D18" s="64"/>
      <c r="E18" s="64"/>
      <c r="F18" s="64"/>
      <c r="G18" s="64"/>
      <c r="H18" s="64"/>
      <c r="I18" s="64"/>
      <c r="J18" s="64"/>
      <c r="K18" s="64"/>
    </row>
    <row r="19" spans="1:11">
      <c r="A19" s="64"/>
      <c r="B19" s="64"/>
      <c r="C19" s="64"/>
      <c r="D19" s="64"/>
      <c r="E19" s="64"/>
      <c r="F19" s="64"/>
      <c r="G19" s="64"/>
      <c r="H19" s="64"/>
      <c r="I19" s="64"/>
      <c r="J19" s="64"/>
      <c r="K19" s="64"/>
    </row>
    <row r="20" spans="1:11">
      <c r="A20" s="64"/>
      <c r="B20" s="64"/>
      <c r="C20" s="212" t="s">
        <v>385</v>
      </c>
      <c r="D20" s="64"/>
      <c r="E20" s="64"/>
      <c r="F20" s="64"/>
      <c r="G20" s="64"/>
      <c r="H20" s="64"/>
      <c r="I20" s="64"/>
      <c r="J20" s="64"/>
      <c r="K20" s="64"/>
    </row>
    <row r="21" spans="1:11">
      <c r="A21" s="64"/>
      <c r="B21" s="64"/>
      <c r="C21" s="64"/>
      <c r="D21" s="64"/>
      <c r="E21" s="64"/>
      <c r="F21" s="64"/>
      <c r="G21" s="64"/>
      <c r="H21" s="64"/>
      <c r="I21" s="64"/>
      <c r="J21" s="64"/>
      <c r="K21" s="64"/>
    </row>
    <row r="22" spans="1:11">
      <c r="A22" s="64"/>
      <c r="B22" s="64"/>
      <c r="C22" s="64"/>
      <c r="D22" s="64"/>
      <c r="E22" s="64"/>
      <c r="F22" s="64"/>
      <c r="G22" s="64"/>
      <c r="H22" s="64"/>
      <c r="I22" s="64"/>
      <c r="J22" s="64"/>
      <c r="K22" s="64"/>
    </row>
    <row r="23" spans="1:11">
      <c r="A23" s="64"/>
      <c r="B23" s="64"/>
      <c r="C23" s="64"/>
      <c r="D23" s="64"/>
      <c r="E23" s="64"/>
      <c r="F23" s="64"/>
      <c r="G23" s="64"/>
      <c r="H23" s="64"/>
      <c r="I23" s="64"/>
      <c r="J23" s="64"/>
      <c r="K23" s="64"/>
    </row>
    <row r="24" spans="1:11">
      <c r="A24" s="64"/>
      <c r="B24" s="64"/>
      <c r="C24" s="64"/>
      <c r="D24" s="64"/>
      <c r="E24" s="64"/>
      <c r="F24" s="64"/>
      <c r="G24" s="64"/>
      <c r="H24" s="64"/>
      <c r="I24" s="64"/>
      <c r="J24" s="64"/>
      <c r="K24" s="64"/>
    </row>
    <row r="25" spans="1:11">
      <c r="A25" s="64"/>
      <c r="B25" s="64"/>
      <c r="C25" s="64"/>
      <c r="D25" s="64"/>
      <c r="E25" s="64"/>
      <c r="F25" s="64"/>
      <c r="G25" s="64"/>
      <c r="H25" s="64"/>
      <c r="I25" s="64"/>
      <c r="J25" s="64"/>
      <c r="K25" s="64"/>
    </row>
    <row r="26" spans="1:11">
      <c r="A26" s="64"/>
      <c r="B26" s="64"/>
      <c r="C26" s="64"/>
      <c r="D26" s="64"/>
      <c r="E26" s="64"/>
      <c r="F26" s="64"/>
      <c r="G26" s="64"/>
      <c r="H26" s="64"/>
      <c r="I26" s="64"/>
      <c r="J26" s="64"/>
      <c r="K26" s="64"/>
    </row>
    <row r="27" spans="1:11">
      <c r="A27" s="64"/>
      <c r="B27" s="64"/>
      <c r="C27" s="64"/>
      <c r="D27" s="64"/>
      <c r="E27" s="64"/>
      <c r="F27" s="64"/>
      <c r="G27" s="64"/>
      <c r="H27" s="64"/>
      <c r="I27" s="64"/>
      <c r="J27" s="64"/>
      <c r="K27" s="64"/>
    </row>
    <row r="28" spans="1:11">
      <c r="C28" s="64"/>
    </row>
    <row r="29" spans="1:11">
      <c r="C29" s="64"/>
    </row>
    <row r="30" spans="1:11">
      <c r="C30" s="64"/>
    </row>
  </sheetData>
  <sheetProtection algorithmName="SHA-512" hashValue="FnG2gqLizQFCebWLH+KXVVCY6h+iw/riSfk1/rkmPF5aPGlb//VvYefF2kmRivwWj8yv2d57yrrODUMVFx+UJg==" saltValue="N3hCeIaV8PQTDIJ3Jtckkw==" spinCount="100000" sheet="1" objects="1" scenarios="1"/>
  <hyperlinks>
    <hyperlink ref="C4" location="Summary!A1" display="Summary"/>
    <hyperlink ref="C5" location="'Balance sheet'!A1" display="Balance sheet"/>
    <hyperlink ref="C6" location="'Income Statement'!A1" display="Income Statement"/>
    <hyperlink ref="C7" location="Profitability!A1" display="Profitability"/>
    <hyperlink ref="C8" location="'Customer Resources'!A1" display="Customer Resources"/>
    <hyperlink ref="C9" location="'Loans and advances'!A1" display="Loan and advances"/>
    <hyperlink ref="C12" location="Solvency!A1" display="Solvency"/>
    <hyperlink ref="C13" location="Liquidity!A1" display="Liquidity"/>
    <hyperlink ref="C14" location="'Other information'!A1" display="Other information"/>
    <hyperlink ref="C17" location="Notes!A1" display="Notes"/>
    <hyperlink ref="C18" location="Disclaimer!A1" display="Disclaimer"/>
    <hyperlink ref="E12" r:id="rId1"/>
    <hyperlink ref="C11" location="'Foreclosed assets'!A1" display="Foreclosed assets"/>
    <hyperlink ref="C10" location="'Risk management'!A1" display="Risk management"/>
    <hyperlink ref="C15" location="Glossary!A1" display="Glossary"/>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42578125" defaultRowHeight="12"/>
  <cols>
    <col min="1" max="1" width="153.28515625" style="101" customWidth="1"/>
    <col min="2" max="16384" width="11.42578125" style="101"/>
  </cols>
  <sheetData>
    <row r="1" spans="1:7" ht="129.75" customHeight="1">
      <c r="A1" s="230" t="s">
        <v>306</v>
      </c>
      <c r="G1" s="100"/>
    </row>
    <row r="2" spans="1:7" s="232" customFormat="1" ht="54" customHeight="1">
      <c r="A2" s="231" t="s">
        <v>141</v>
      </c>
    </row>
    <row r="3" spans="1:7" ht="17.25" customHeight="1">
      <c r="A3" s="233"/>
    </row>
    <row r="4" spans="1:7" s="232" customFormat="1" ht="172.5" customHeight="1">
      <c r="A4" s="231"/>
    </row>
    <row r="5" spans="1:7">
      <c r="G5" s="100"/>
    </row>
  </sheetData>
  <sheetProtection algorithmName="SHA-512" hashValue="m6z5fZ5V8tWAnWyicrJTh/DQsAMwcBr2/L3K8/ioQQA+f0ufodikSw9EAtbRuX0Er1BJgZK7H2mmUL9Asq10aA==" saltValue="U7hx2JQR7UmPDlZb+W30s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5"/>
  <sheetViews>
    <sheetView showGridLines="0" zoomScaleNormal="100" workbookViewId="0"/>
  </sheetViews>
  <sheetFormatPr baseColWidth="10" defaultRowHeight="15"/>
  <cols>
    <col min="1" max="1" width="11.42578125" customWidth="1"/>
    <col min="2" max="2" width="51.28515625" customWidth="1"/>
    <col min="3" max="3" width="14.28515625" customWidth="1"/>
    <col min="4" max="4" width="1" customWidth="1"/>
    <col min="5" max="5" width="12.28515625" customWidth="1"/>
    <col min="6" max="6" width="1" customWidth="1"/>
    <col min="7" max="7" width="14.140625" bestFit="1" customWidth="1"/>
  </cols>
  <sheetData>
    <row r="2" spans="1:8" ht="15.75">
      <c r="C2" s="12"/>
      <c r="G2" s="288" t="s">
        <v>139</v>
      </c>
      <c r="H2" s="288"/>
    </row>
    <row r="3" spans="1:8">
      <c r="B3" s="25" t="s">
        <v>116</v>
      </c>
      <c r="C3" s="258">
        <v>44196</v>
      </c>
      <c r="D3" s="8" t="s">
        <v>28</v>
      </c>
      <c r="E3" s="258">
        <v>43830</v>
      </c>
      <c r="F3" s="8" t="s">
        <v>28</v>
      </c>
      <c r="G3" s="102" t="s">
        <v>140</v>
      </c>
      <c r="H3" s="102" t="s">
        <v>29</v>
      </c>
    </row>
    <row r="4" spans="1:8">
      <c r="B4" s="152" t="s">
        <v>328</v>
      </c>
      <c r="C4" s="152"/>
      <c r="D4" s="9"/>
      <c r="E4" s="252"/>
      <c r="F4" s="9"/>
      <c r="G4" s="252"/>
      <c r="H4" s="252"/>
    </row>
    <row r="5" spans="1:8" ht="15.75" thickBot="1">
      <c r="A5" s="16"/>
      <c r="B5" s="26" t="s">
        <v>117</v>
      </c>
      <c r="C5" s="209">
        <v>67417</v>
      </c>
      <c r="D5" s="176"/>
      <c r="E5" s="209">
        <v>58879</v>
      </c>
      <c r="F5" s="155"/>
      <c r="G5" s="225">
        <v>8538</v>
      </c>
      <c r="H5" s="224">
        <v>0.14499999999999999</v>
      </c>
    </row>
    <row r="6" spans="1:8" ht="15.75" thickBot="1">
      <c r="A6" s="16"/>
      <c r="B6" s="28" t="s">
        <v>273</v>
      </c>
      <c r="C6" s="111">
        <v>39100</v>
      </c>
      <c r="D6" s="50"/>
      <c r="E6" s="111">
        <v>37140</v>
      </c>
      <c r="G6" s="29">
        <v>1960</v>
      </c>
      <c r="H6" s="31">
        <v>5.2999999999999999E-2</v>
      </c>
    </row>
    <row r="7" spans="1:8" ht="15.75" thickBot="1">
      <c r="A7" s="16"/>
      <c r="B7" s="26" t="s">
        <v>276</v>
      </c>
      <c r="C7" s="109">
        <v>38352</v>
      </c>
      <c r="D7" s="50"/>
      <c r="E7" s="109">
        <v>35963</v>
      </c>
      <c r="G7" s="225">
        <v>2389</v>
      </c>
      <c r="H7" s="224">
        <v>6.6000000000000003E-2</v>
      </c>
    </row>
    <row r="8" spans="1:8" ht="15.75" thickBot="1">
      <c r="A8" s="16"/>
      <c r="B8" s="28" t="s">
        <v>274</v>
      </c>
      <c r="C8" s="111">
        <v>42541</v>
      </c>
      <c r="D8" s="50"/>
      <c r="E8" s="111">
        <v>38224</v>
      </c>
      <c r="G8" s="29">
        <v>4317</v>
      </c>
      <c r="H8" s="31">
        <v>0.113</v>
      </c>
    </row>
    <row r="9" spans="1:8" ht="15.75" thickBot="1">
      <c r="A9" s="16"/>
      <c r="B9" s="26" t="s">
        <v>326</v>
      </c>
      <c r="C9" s="109">
        <v>9839</v>
      </c>
      <c r="D9" s="50"/>
      <c r="E9" s="109">
        <v>10063</v>
      </c>
      <c r="G9" s="225">
        <v>-223</v>
      </c>
      <c r="H9" s="224">
        <v>-2.1999999999999999E-2</v>
      </c>
    </row>
    <row r="10" spans="1:8" ht="15.75" thickBot="1">
      <c r="A10" s="16"/>
      <c r="B10" s="28" t="s">
        <v>118</v>
      </c>
      <c r="C10" s="111">
        <v>91480</v>
      </c>
      <c r="D10" s="50"/>
      <c r="E10" s="111">
        <v>85079</v>
      </c>
      <c r="G10" s="29">
        <v>6402</v>
      </c>
      <c r="H10" s="31">
        <v>7.4999999999999997E-2</v>
      </c>
    </row>
    <row r="11" spans="1:8" ht="15.75" thickBot="1">
      <c r="A11" s="16"/>
      <c r="B11" s="26" t="s">
        <v>340</v>
      </c>
      <c r="C11" s="109">
        <v>4508</v>
      </c>
      <c r="D11" s="50"/>
      <c r="E11" s="109">
        <v>4368</v>
      </c>
      <c r="G11" s="225">
        <v>140</v>
      </c>
      <c r="H11" s="224">
        <v>3.2000000000000001E-2</v>
      </c>
    </row>
    <row r="12" spans="1:8" ht="15.75" thickBot="1">
      <c r="A12" s="16"/>
      <c r="B12" s="28" t="s">
        <v>329</v>
      </c>
      <c r="C12" s="111">
        <v>4576</v>
      </c>
      <c r="D12" s="50"/>
      <c r="E12" s="111">
        <v>4405</v>
      </c>
      <c r="G12" s="29">
        <v>172</v>
      </c>
      <c r="H12" s="31">
        <v>3.9E-2</v>
      </c>
    </row>
    <row r="13" spans="1:8" ht="15.75" thickBot="1">
      <c r="A13" s="16"/>
      <c r="B13" s="26" t="s">
        <v>242</v>
      </c>
      <c r="C13" s="109">
        <v>62460</v>
      </c>
      <c r="D13" s="50"/>
      <c r="E13" s="109">
        <v>53798</v>
      </c>
      <c r="G13" s="225">
        <v>8662</v>
      </c>
      <c r="H13" s="224">
        <v>0.161</v>
      </c>
    </row>
    <row r="14" spans="1:8">
      <c r="B14" s="30"/>
      <c r="C14" s="30"/>
      <c r="D14" s="50"/>
      <c r="E14" s="30"/>
    </row>
    <row r="15" spans="1:8">
      <c r="B15" s="152" t="s">
        <v>289</v>
      </c>
      <c r="C15" s="276"/>
      <c r="D15" s="50"/>
      <c r="E15" s="276"/>
      <c r="G15" s="152"/>
      <c r="H15" s="152"/>
    </row>
    <row r="16" spans="1:8" ht="15.75" thickBot="1">
      <c r="A16" s="16"/>
      <c r="B16" s="26" t="s">
        <v>119</v>
      </c>
      <c r="C16" s="109">
        <v>643</v>
      </c>
      <c r="D16" s="176"/>
      <c r="E16" s="109">
        <v>575</v>
      </c>
      <c r="F16" s="5"/>
      <c r="G16" s="225">
        <v>68</v>
      </c>
      <c r="H16" s="224">
        <v>0.11899999999999999</v>
      </c>
    </row>
    <row r="17" spans="1:11" ht="15.75" thickBot="1">
      <c r="A17" s="16"/>
      <c r="B17" s="28" t="s">
        <v>307</v>
      </c>
      <c r="C17" s="111">
        <v>1104</v>
      </c>
      <c r="D17" s="50"/>
      <c r="E17" s="111">
        <v>911</v>
      </c>
      <c r="G17" s="29">
        <v>193</v>
      </c>
      <c r="H17" s="31">
        <v>0.21199999999999999</v>
      </c>
      <c r="K17" s="4"/>
    </row>
    <row r="18" spans="1:11" ht="15.75" thickBot="1">
      <c r="A18" s="16"/>
      <c r="B18" s="26" t="s">
        <v>341</v>
      </c>
      <c r="C18" s="109">
        <v>213</v>
      </c>
      <c r="D18" s="50"/>
      <c r="E18" s="109">
        <v>148</v>
      </c>
      <c r="G18" s="225">
        <v>65</v>
      </c>
      <c r="H18" s="224">
        <v>0.438</v>
      </c>
      <c r="K18" s="4"/>
    </row>
    <row r="19" spans="1:11" ht="15.75" thickBot="1">
      <c r="A19" s="16"/>
      <c r="B19" s="28" t="s">
        <v>343</v>
      </c>
      <c r="C19" s="111">
        <v>159</v>
      </c>
      <c r="D19" s="50"/>
      <c r="E19" s="111">
        <v>405</v>
      </c>
      <c r="G19" s="29">
        <v>-246</v>
      </c>
      <c r="H19" s="31">
        <v>-0.60799999999999998</v>
      </c>
    </row>
    <row r="20" spans="1:11" ht="15.75" thickBot="1">
      <c r="A20" s="16"/>
      <c r="B20" s="26" t="s">
        <v>342</v>
      </c>
      <c r="C20" s="109">
        <v>160</v>
      </c>
      <c r="D20" s="50"/>
      <c r="E20" s="109">
        <v>405</v>
      </c>
      <c r="G20" s="225">
        <v>-245</v>
      </c>
      <c r="H20" s="224">
        <v>-0.60499999999999998</v>
      </c>
    </row>
    <row r="21" spans="1:11" ht="15.75" thickBot="1">
      <c r="A21" s="16"/>
      <c r="B21" s="28" t="s">
        <v>93</v>
      </c>
      <c r="C21" s="112">
        <v>3.5999999999999997E-2</v>
      </c>
      <c r="D21" s="277"/>
      <c r="E21" s="112">
        <v>8.8999999999999996E-2</v>
      </c>
      <c r="F21" s="171"/>
      <c r="G21" s="31">
        <v>-5.2999999999999999E-2</v>
      </c>
      <c r="H21" s="31" t="s">
        <v>37</v>
      </c>
    </row>
    <row r="22" spans="1:11" ht="15.75" thickBot="1">
      <c r="A22" s="16"/>
      <c r="B22" s="26" t="s">
        <v>95</v>
      </c>
      <c r="C22" s="278">
        <v>3.0000000000000001E-3</v>
      </c>
      <c r="D22" s="279"/>
      <c r="E22" s="278">
        <v>8.0000000000000002E-3</v>
      </c>
      <c r="F22" s="53"/>
      <c r="G22" s="224">
        <v>-5.0000000000000001E-3</v>
      </c>
      <c r="H22" s="224" t="s">
        <v>37</v>
      </c>
    </row>
    <row r="23" spans="1:11" ht="15.75" thickBot="1">
      <c r="A23" s="16"/>
      <c r="B23" s="28" t="s">
        <v>120</v>
      </c>
      <c r="C23" s="112">
        <v>0.63100000000000001</v>
      </c>
      <c r="D23" s="50"/>
      <c r="E23" s="112">
        <v>0.73599999999999999</v>
      </c>
      <c r="G23" s="31">
        <v>-0.105</v>
      </c>
      <c r="H23" s="31" t="s">
        <v>37</v>
      </c>
    </row>
    <row r="24" spans="1:11">
      <c r="B24" s="13"/>
    </row>
    <row r="25" spans="1:11">
      <c r="B25" s="152" t="s">
        <v>290</v>
      </c>
      <c r="C25" s="152"/>
      <c r="E25" s="152"/>
      <c r="G25" s="152"/>
      <c r="H25" s="152"/>
    </row>
    <row r="26" spans="1:11" ht="15.75" thickBot="1">
      <c r="A26" s="16"/>
      <c r="B26" s="26" t="s">
        <v>121</v>
      </c>
      <c r="C26" s="27">
        <v>801</v>
      </c>
      <c r="D26" s="5"/>
      <c r="E26" s="27">
        <v>1032</v>
      </c>
      <c r="F26" s="5"/>
      <c r="G26" s="225">
        <v>-231</v>
      </c>
      <c r="H26" s="224">
        <v>-0.224</v>
      </c>
    </row>
    <row r="27" spans="1:11" ht="15.75" thickBot="1">
      <c r="A27" s="16"/>
      <c r="B27" s="28" t="s">
        <v>110</v>
      </c>
      <c r="C27" s="29">
        <v>709</v>
      </c>
      <c r="E27" s="29">
        <v>790</v>
      </c>
      <c r="G27" s="29">
        <v>-81</v>
      </c>
      <c r="H27" s="31">
        <v>-0.10299999999999999</v>
      </c>
    </row>
    <row r="28" spans="1:11" ht="15.75" thickBot="1">
      <c r="A28" s="16"/>
      <c r="B28" s="26" t="s">
        <v>122</v>
      </c>
      <c r="C28" s="27">
        <v>1510</v>
      </c>
      <c r="E28" s="27">
        <v>1823</v>
      </c>
      <c r="G28" s="225">
        <v>-312</v>
      </c>
      <c r="H28" s="224">
        <v>-0.17100000000000001</v>
      </c>
    </row>
    <row r="29" spans="1:11" ht="15.75" thickBot="1">
      <c r="A29" s="16"/>
      <c r="B29" s="28" t="s">
        <v>123</v>
      </c>
      <c r="C29" s="31">
        <v>0.02</v>
      </c>
      <c r="E29" s="31">
        <v>2.8000000000000001E-2</v>
      </c>
      <c r="G29" s="31">
        <v>-7.0000000000000001E-3</v>
      </c>
      <c r="H29" s="31" t="s">
        <v>37</v>
      </c>
    </row>
    <row r="30" spans="1:11" ht="15.75" thickBot="1">
      <c r="A30" s="16"/>
      <c r="B30" s="26" t="s">
        <v>124</v>
      </c>
      <c r="C30" s="32">
        <v>3.7999999999999999E-2</v>
      </c>
      <c r="E30" s="32">
        <v>4.8000000000000001E-2</v>
      </c>
      <c r="G30" s="32">
        <v>-0.01</v>
      </c>
      <c r="H30" s="32" t="s">
        <v>37</v>
      </c>
    </row>
    <row r="31" spans="1:11" ht="15.75" thickBot="1">
      <c r="A31" s="16"/>
      <c r="B31" s="28" t="s">
        <v>125</v>
      </c>
      <c r="C31" s="31">
        <v>0.81200000000000006</v>
      </c>
      <c r="E31" s="31">
        <v>0.57499999999999996</v>
      </c>
      <c r="G31" s="31">
        <v>0.23599999999999999</v>
      </c>
      <c r="H31" s="31" t="s">
        <v>37</v>
      </c>
    </row>
    <row r="32" spans="1:11" ht="15.75" thickBot="1">
      <c r="A32" s="16"/>
      <c r="B32" s="26" t="s">
        <v>126</v>
      </c>
      <c r="C32" s="32">
        <v>0.61799999999999999</v>
      </c>
      <c r="E32" s="32">
        <v>0.60399999999999998</v>
      </c>
      <c r="G32" s="32">
        <v>1.4999999999999999E-2</v>
      </c>
      <c r="H32" s="32" t="s">
        <v>37</v>
      </c>
    </row>
    <row r="33" spans="1:8" ht="15.75" thickBot="1">
      <c r="A33" s="16"/>
      <c r="B33" s="28" t="s">
        <v>127</v>
      </c>
      <c r="C33" s="31">
        <v>0.72099999999999997</v>
      </c>
      <c r="E33" s="31">
        <v>0.58799999999999997</v>
      </c>
      <c r="G33" s="31">
        <v>0.13300000000000001</v>
      </c>
      <c r="H33" s="31" t="s">
        <v>37</v>
      </c>
    </row>
    <row r="34" spans="1:8" ht="15.75" thickBot="1">
      <c r="A34" s="16"/>
      <c r="B34" s="26" t="s">
        <v>128</v>
      </c>
      <c r="C34" s="268">
        <v>7.0000000000000001E-3</v>
      </c>
      <c r="D34" s="260"/>
      <c r="E34" s="268">
        <v>2.3999999999999998E-3</v>
      </c>
      <c r="F34" s="260"/>
      <c r="G34" s="268">
        <v>4.5999999999999999E-3</v>
      </c>
      <c r="H34" s="32" t="s">
        <v>37</v>
      </c>
    </row>
    <row r="36" spans="1:8">
      <c r="B36" s="152" t="s">
        <v>291</v>
      </c>
      <c r="C36" s="152"/>
      <c r="E36" s="152"/>
      <c r="G36" s="152"/>
      <c r="H36" s="152"/>
    </row>
    <row r="37" spans="1:8" ht="15.75" thickBot="1">
      <c r="A37" s="16"/>
      <c r="B37" s="26" t="s">
        <v>129</v>
      </c>
      <c r="C37" s="32">
        <v>0.91900000000000004</v>
      </c>
      <c r="D37" s="5"/>
      <c r="E37" s="32">
        <v>0.96299999999999997</v>
      </c>
      <c r="F37" s="5"/>
      <c r="G37" s="224">
        <v>-4.2999999999999997E-2</v>
      </c>
      <c r="H37" s="224" t="s">
        <v>37</v>
      </c>
    </row>
    <row r="38" spans="1:8" ht="15.75" thickBot="1">
      <c r="A38" s="16"/>
      <c r="B38" s="28" t="s">
        <v>130</v>
      </c>
      <c r="C38" s="34">
        <v>2.91</v>
      </c>
      <c r="E38" s="34">
        <v>2.17</v>
      </c>
      <c r="G38" s="34">
        <v>0.74</v>
      </c>
      <c r="H38" s="31" t="s">
        <v>37</v>
      </c>
    </row>
    <row r="39" spans="1:8" ht="15.75" thickBot="1">
      <c r="A39" s="16"/>
      <c r="B39" s="26" t="s">
        <v>275</v>
      </c>
      <c r="C39" s="33">
        <v>1.32</v>
      </c>
      <c r="E39" s="33">
        <v>1.29</v>
      </c>
      <c r="G39" s="33">
        <v>0.03</v>
      </c>
      <c r="H39" s="32" t="s">
        <v>37</v>
      </c>
    </row>
    <row r="41" spans="1:8">
      <c r="B41" s="152" t="s">
        <v>292</v>
      </c>
      <c r="C41" s="152"/>
      <c r="E41" s="152"/>
      <c r="G41" s="152"/>
      <c r="H41" s="152"/>
    </row>
    <row r="42" spans="1:8" ht="15.75" thickBot="1">
      <c r="A42" s="16"/>
      <c r="B42" s="26" t="s">
        <v>131</v>
      </c>
      <c r="C42" s="268">
        <v>0.13700000000000001</v>
      </c>
      <c r="D42" s="5"/>
      <c r="E42" s="268">
        <v>0.12759999999999999</v>
      </c>
      <c r="F42" s="5"/>
      <c r="G42" s="268">
        <v>9.4000000000000004E-3</v>
      </c>
      <c r="H42" s="32" t="s">
        <v>37</v>
      </c>
    </row>
    <row r="43" spans="1:8" ht="15.75" thickBot="1">
      <c r="A43" s="16"/>
      <c r="B43" s="28" t="s">
        <v>132</v>
      </c>
      <c r="C43" s="269">
        <v>0.13100000000000001</v>
      </c>
      <c r="E43" s="269">
        <v>0.1203</v>
      </c>
      <c r="G43" s="269">
        <v>1.0699999999999999E-2</v>
      </c>
      <c r="H43" s="31" t="s">
        <v>37</v>
      </c>
    </row>
    <row r="44" spans="1:8" ht="15.75" thickBot="1">
      <c r="A44" s="16"/>
      <c r="B44" s="26" t="s">
        <v>133</v>
      </c>
      <c r="C44" s="268">
        <v>0.17949999999999999</v>
      </c>
      <c r="E44" s="268">
        <v>0.15690000000000001</v>
      </c>
      <c r="G44" s="268">
        <v>2.2599999999999999E-2</v>
      </c>
      <c r="H44" s="32" t="s">
        <v>37</v>
      </c>
    </row>
    <row r="45" spans="1:8" ht="15.75" thickBot="1">
      <c r="A45" s="16"/>
      <c r="B45" s="28" t="s">
        <v>134</v>
      </c>
      <c r="C45" s="269">
        <v>0.1736</v>
      </c>
      <c r="E45" s="269">
        <v>0.1497</v>
      </c>
      <c r="G45" s="269">
        <v>2.3900000000000001E-2</v>
      </c>
      <c r="H45" s="31" t="s">
        <v>37</v>
      </c>
    </row>
    <row r="46" spans="1:8" ht="15.75" thickBot="1">
      <c r="A46" s="16"/>
      <c r="B46" s="26" t="s">
        <v>280</v>
      </c>
      <c r="C46" s="27">
        <v>30017</v>
      </c>
      <c r="E46" s="27">
        <v>30720</v>
      </c>
      <c r="G46" s="27">
        <v>-703</v>
      </c>
      <c r="H46" s="32">
        <v>-2.3E-2</v>
      </c>
    </row>
    <row r="47" spans="1:8" ht="15.75" thickBot="1">
      <c r="A47" s="16"/>
      <c r="B47" s="28" t="s">
        <v>135</v>
      </c>
      <c r="C47" s="31">
        <v>0.27700000000000002</v>
      </c>
      <c r="D47" s="20"/>
      <c r="E47" s="31">
        <v>0.33600000000000002</v>
      </c>
      <c r="G47" s="31">
        <v>-5.8999999999999997E-2</v>
      </c>
      <c r="H47" s="31" t="s">
        <v>37</v>
      </c>
    </row>
    <row r="49" spans="1:8">
      <c r="B49" s="152" t="s">
        <v>293</v>
      </c>
      <c r="C49" s="152"/>
      <c r="E49" s="152"/>
      <c r="G49" s="152"/>
      <c r="H49" s="152"/>
    </row>
    <row r="50" spans="1:8" ht="15.75" thickBot="1">
      <c r="A50" s="16"/>
      <c r="B50" s="26" t="s">
        <v>136</v>
      </c>
      <c r="C50" s="27">
        <v>5885</v>
      </c>
      <c r="D50" s="5"/>
      <c r="E50" s="27">
        <v>6033</v>
      </c>
      <c r="F50" s="5"/>
      <c r="G50" s="225">
        <v>-148</v>
      </c>
      <c r="H50" s="224">
        <v>-2.5000000000000001E-2</v>
      </c>
    </row>
    <row r="51" spans="1:8" ht="15.75" thickBot="1">
      <c r="A51" s="16"/>
      <c r="B51" s="28" t="s">
        <v>137</v>
      </c>
      <c r="C51" s="29">
        <v>652</v>
      </c>
      <c r="E51" s="29">
        <v>727</v>
      </c>
      <c r="G51" s="29">
        <v>-75</v>
      </c>
      <c r="H51" s="31">
        <v>-0.10299999999999999</v>
      </c>
    </row>
    <row r="52" spans="1:8" ht="15.75" thickBot="1">
      <c r="A52" s="16"/>
      <c r="B52" s="26" t="s">
        <v>309</v>
      </c>
      <c r="C52" s="27">
        <v>1154</v>
      </c>
      <c r="E52" s="27">
        <v>1254</v>
      </c>
      <c r="G52" s="225">
        <v>-100</v>
      </c>
      <c r="H52" s="224">
        <v>-0.08</v>
      </c>
    </row>
    <row r="53" spans="1:8">
      <c r="G53" s="21"/>
      <c r="H53" s="21"/>
    </row>
    <row r="54" spans="1:8">
      <c r="B54" s="212" t="s">
        <v>138</v>
      </c>
    </row>
    <row r="55" spans="1:8">
      <c r="B55" s="212" t="s">
        <v>384</v>
      </c>
    </row>
    <row r="65" spans="3:8">
      <c r="C65" s="21"/>
      <c r="E65" s="21"/>
      <c r="G65" s="21"/>
      <c r="H65" s="20"/>
    </row>
  </sheetData>
  <sheetProtection algorithmName="SHA-512" hashValue="7UsFk0vL27XTHeN4AN3SNqd//yzxSow6NxQNjdO6+8kMFLEC7g/pvrImueSHOEahIAVUNByFjxAKwtBW0Uv0iA==" saltValue="BNHkNdcWvyAOGetPwaINdg==" spinCount="100000" sheet="1" objects="1" scenarios="1"/>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5"/>
  <sheetViews>
    <sheetView showGridLines="0" workbookViewId="0"/>
  </sheetViews>
  <sheetFormatPr baseColWidth="10" defaultRowHeight="15"/>
  <cols>
    <col min="2" max="2" width="64.7109375" style="64" customWidth="1"/>
    <col min="3" max="3" width="2.5703125" style="64" customWidth="1"/>
    <col min="4" max="4" width="11.28515625" style="64" customWidth="1"/>
    <col min="5" max="5" width="13.42578125" style="64" customWidth="1"/>
    <col min="6" max="6" width="1.5703125" style="64" customWidth="1"/>
    <col min="7" max="7" width="13.7109375" style="64" bestFit="1" customWidth="1"/>
    <col min="8" max="8" width="10.7109375" style="64" bestFit="1" customWidth="1"/>
  </cols>
  <sheetData>
    <row r="1" spans="2:11">
      <c r="B1" s="4"/>
      <c r="C1" s="58"/>
      <c r="D1" s="58"/>
      <c r="E1" s="58"/>
      <c r="F1" s="58"/>
      <c r="G1" s="158"/>
      <c r="H1" s="158"/>
    </row>
    <row r="2" spans="2:11">
      <c r="B2" s="69"/>
      <c r="C2" s="69"/>
      <c r="D2" s="264"/>
      <c r="E2" s="264"/>
      <c r="F2" s="76"/>
      <c r="G2" s="288" t="s">
        <v>139</v>
      </c>
      <c r="H2" s="288"/>
    </row>
    <row r="3" spans="2:11">
      <c r="B3" s="255" t="s">
        <v>142</v>
      </c>
      <c r="C3" s="153"/>
      <c r="D3" s="256">
        <v>44196</v>
      </c>
      <c r="E3" s="256" t="s">
        <v>382</v>
      </c>
      <c r="F3" s="254"/>
      <c r="G3" s="102" t="s">
        <v>140</v>
      </c>
      <c r="H3" s="102" t="s">
        <v>29</v>
      </c>
    </row>
    <row r="4" spans="2:11">
      <c r="B4" s="125" t="s">
        <v>143</v>
      </c>
      <c r="C4" s="65"/>
      <c r="D4" s="181">
        <v>7155.8050000000003</v>
      </c>
      <c r="E4" s="181">
        <v>3136.5680000000002</v>
      </c>
      <c r="F4" s="182"/>
      <c r="G4" s="253">
        <v>4019.2370000000001</v>
      </c>
      <c r="H4" s="184">
        <v>1.281412358986</v>
      </c>
      <c r="J4" s="229"/>
      <c r="K4" s="23"/>
    </row>
    <row r="5" spans="2:11">
      <c r="B5" s="70" t="s">
        <v>144</v>
      </c>
      <c r="C5" s="65"/>
      <c r="D5" s="185">
        <v>163.488</v>
      </c>
      <c r="E5" s="185">
        <v>194.655</v>
      </c>
      <c r="F5" s="182"/>
      <c r="G5" s="186">
        <v>-31.167000000000002</v>
      </c>
      <c r="H5" s="187">
        <v>-0.16011404793095477</v>
      </c>
    </row>
    <row r="6" spans="2:11">
      <c r="B6" s="70" t="s">
        <v>344</v>
      </c>
      <c r="C6" s="65"/>
      <c r="D6" s="185">
        <v>228.69800000000001</v>
      </c>
      <c r="E6" s="185">
        <v>314.53800000000001</v>
      </c>
      <c r="F6" s="182"/>
      <c r="G6" s="186">
        <v>-85.84</v>
      </c>
      <c r="H6" s="187">
        <v>-0.27290820187068016</v>
      </c>
    </row>
    <row r="7" spans="2:11">
      <c r="B7" s="70" t="s">
        <v>345</v>
      </c>
      <c r="C7" s="65"/>
      <c r="D7" s="185">
        <v>0</v>
      </c>
      <c r="E7" s="185">
        <v>0</v>
      </c>
      <c r="F7" s="182"/>
      <c r="G7" s="186">
        <v>0</v>
      </c>
      <c r="H7" s="187" t="s">
        <v>37</v>
      </c>
    </row>
    <row r="8" spans="2:11">
      <c r="B8" s="70" t="s">
        <v>346</v>
      </c>
      <c r="C8" s="65"/>
      <c r="D8" s="185">
        <v>6446.93</v>
      </c>
      <c r="E8" s="185">
        <v>5080.3599999999997</v>
      </c>
      <c r="F8" s="182"/>
      <c r="G8" s="186">
        <v>1366.5700000000006</v>
      </c>
      <c r="H8" s="187">
        <v>0.2689907801809322</v>
      </c>
    </row>
    <row r="9" spans="2:11">
      <c r="B9" s="70" t="s">
        <v>145</v>
      </c>
      <c r="C9" s="65"/>
      <c r="D9" s="185">
        <v>46433.163999999997</v>
      </c>
      <c r="E9" s="185">
        <v>43890.586000000003</v>
      </c>
      <c r="F9" s="182"/>
      <c r="G9" s="186">
        <v>2542.5779999999941</v>
      </c>
      <c r="H9" s="187">
        <v>5.7929916907466079E-2</v>
      </c>
    </row>
    <row r="10" spans="2:11">
      <c r="B10" s="70" t="s">
        <v>146</v>
      </c>
      <c r="C10" s="65"/>
      <c r="D10" s="185">
        <v>10.298</v>
      </c>
      <c r="E10" s="185">
        <v>53.087000000000003</v>
      </c>
      <c r="F10" s="182"/>
      <c r="G10" s="186">
        <v>-42.789000000000001</v>
      </c>
      <c r="H10" s="187">
        <v>-0.80601653888899349</v>
      </c>
    </row>
    <row r="11" spans="2:11">
      <c r="B11" s="70" t="s">
        <v>147</v>
      </c>
      <c r="C11" s="65"/>
      <c r="D11" s="185">
        <v>143.738</v>
      </c>
      <c r="E11" s="185">
        <v>219.49299999999999</v>
      </c>
      <c r="F11" s="182"/>
      <c r="G11" s="186">
        <v>-75.754999999999995</v>
      </c>
      <c r="H11" s="187">
        <v>-0.3451362913623669</v>
      </c>
    </row>
    <row r="12" spans="2:11">
      <c r="B12" s="71" t="s">
        <v>148</v>
      </c>
      <c r="C12" s="59"/>
      <c r="D12" s="188">
        <v>143.738</v>
      </c>
      <c r="E12" s="188">
        <v>219.49299999999999</v>
      </c>
      <c r="F12" s="182"/>
      <c r="G12" s="189">
        <v>-75.754999999999995</v>
      </c>
      <c r="H12" s="190">
        <v>-0.3451362913623669</v>
      </c>
    </row>
    <row r="13" spans="2:11">
      <c r="B13" s="70" t="s">
        <v>149</v>
      </c>
      <c r="C13" s="66"/>
      <c r="D13" s="185">
        <v>4.5350000000000001</v>
      </c>
      <c r="E13" s="185">
        <v>4.1420000000000003</v>
      </c>
      <c r="F13" s="182"/>
      <c r="G13" s="186">
        <v>0.39299999999999979</v>
      </c>
      <c r="H13" s="187">
        <v>9.4881699661998983E-2</v>
      </c>
    </row>
    <row r="14" spans="2:11">
      <c r="B14" s="70" t="s">
        <v>150</v>
      </c>
      <c r="C14" s="66"/>
      <c r="D14" s="185">
        <v>1209.81</v>
      </c>
      <c r="E14" s="185">
        <v>1267.8499999999999</v>
      </c>
      <c r="F14" s="182"/>
      <c r="G14" s="186">
        <v>-58.039999999999964</v>
      </c>
      <c r="H14" s="187">
        <v>-4.5778286074851099E-2</v>
      </c>
    </row>
    <row r="15" spans="2:11">
      <c r="B15" s="71" t="s">
        <v>347</v>
      </c>
      <c r="C15" s="59"/>
      <c r="D15" s="188">
        <v>929.35199999999998</v>
      </c>
      <c r="E15" s="188">
        <v>971.71799999999996</v>
      </c>
      <c r="F15" s="182"/>
      <c r="G15" s="189">
        <v>-42.365999999999985</v>
      </c>
      <c r="H15" s="190">
        <v>-4.3599068865658543E-2</v>
      </c>
    </row>
    <row r="16" spans="2:11">
      <c r="B16" s="72" t="s">
        <v>151</v>
      </c>
      <c r="C16" s="60"/>
      <c r="D16" s="188">
        <v>929.35199999999998</v>
      </c>
      <c r="E16" s="188">
        <v>971.47500000000002</v>
      </c>
      <c r="F16" s="182"/>
      <c r="G16" s="189">
        <v>-42.123000000000047</v>
      </c>
      <c r="H16" s="190">
        <v>-4.3359839419439557E-2</v>
      </c>
    </row>
    <row r="17" spans="2:8">
      <c r="B17" s="71" t="s">
        <v>348</v>
      </c>
      <c r="C17" s="59"/>
      <c r="D17" s="188">
        <v>280.45800000000003</v>
      </c>
      <c r="E17" s="188">
        <v>296.13200000000001</v>
      </c>
      <c r="F17" s="182"/>
      <c r="G17" s="189">
        <v>-15.673999999999978</v>
      </c>
      <c r="H17" s="190">
        <v>-5.2929099185498284E-2</v>
      </c>
    </row>
    <row r="18" spans="2:8">
      <c r="B18" s="70" t="s">
        <v>152</v>
      </c>
      <c r="C18" s="66"/>
      <c r="D18" s="185">
        <v>518.24199999999996</v>
      </c>
      <c r="E18" s="185">
        <v>468.82900000000001</v>
      </c>
      <c r="F18" s="182"/>
      <c r="G18" s="186">
        <v>49.412999999999954</v>
      </c>
      <c r="H18" s="187">
        <v>0.10539663715341831</v>
      </c>
    </row>
    <row r="19" spans="2:8">
      <c r="B19" s="71" t="s">
        <v>153</v>
      </c>
      <c r="C19" s="59"/>
      <c r="D19" s="188">
        <v>116.32</v>
      </c>
      <c r="E19" s="188">
        <v>61.731000000000002</v>
      </c>
      <c r="F19" s="182"/>
      <c r="G19" s="189">
        <v>54.588999999999992</v>
      </c>
      <c r="H19" s="190">
        <v>0.88430448235084458</v>
      </c>
    </row>
    <row r="20" spans="2:8">
      <c r="B20" s="71" t="s">
        <v>154</v>
      </c>
      <c r="C20" s="59"/>
      <c r="D20" s="188">
        <v>401.92200000000003</v>
      </c>
      <c r="E20" s="188">
        <v>407.09800000000001</v>
      </c>
      <c r="F20" s="182"/>
      <c r="G20" s="189">
        <v>-5.1759999999999877</v>
      </c>
      <c r="H20" s="190">
        <v>-1.2714383268893455E-2</v>
      </c>
    </row>
    <row r="21" spans="2:8">
      <c r="B21" s="70" t="s">
        <v>155</v>
      </c>
      <c r="C21" s="66"/>
      <c r="D21" s="185">
        <v>3475.7330000000002</v>
      </c>
      <c r="E21" s="185">
        <v>3504.6060000000002</v>
      </c>
      <c r="F21" s="182"/>
      <c r="G21" s="186">
        <v>-28.873000000000047</v>
      </c>
      <c r="H21" s="187">
        <v>-8.2385865914742038E-3</v>
      </c>
    </row>
    <row r="22" spans="2:8">
      <c r="B22" s="71" t="s">
        <v>156</v>
      </c>
      <c r="C22" s="59"/>
      <c r="D22" s="188">
        <v>40.377000000000002</v>
      </c>
      <c r="E22" s="188">
        <v>102.86499999999999</v>
      </c>
      <c r="F22" s="182"/>
      <c r="G22" s="189">
        <v>-62.487999999999992</v>
      </c>
      <c r="H22" s="190">
        <v>-0.60747581781947213</v>
      </c>
    </row>
    <row r="23" spans="2:8">
      <c r="B23" s="71" t="s">
        <v>157</v>
      </c>
      <c r="C23" s="59"/>
      <c r="D23" s="188">
        <v>3435.3560000000002</v>
      </c>
      <c r="E23" s="188">
        <v>3401.741</v>
      </c>
      <c r="F23" s="182"/>
      <c r="G23" s="189">
        <v>33.615000000000236</v>
      </c>
      <c r="H23" s="190">
        <v>9.881704691803472E-3</v>
      </c>
    </row>
    <row r="24" spans="2:8">
      <c r="B24" s="70" t="s">
        <v>158</v>
      </c>
      <c r="C24" s="66"/>
      <c r="D24" s="185">
        <v>350.16399999999999</v>
      </c>
      <c r="E24" s="185">
        <v>365.17599999999999</v>
      </c>
      <c r="F24" s="182"/>
      <c r="G24" s="186">
        <v>-15.012</v>
      </c>
      <c r="H24" s="187">
        <v>-4.1108944728021561E-2</v>
      </c>
    </row>
    <row r="25" spans="2:8">
      <c r="B25" s="71" t="s">
        <v>159</v>
      </c>
      <c r="C25" s="59"/>
      <c r="D25" s="188">
        <v>145.58600000000001</v>
      </c>
      <c r="E25" s="188">
        <v>142.40600000000001</v>
      </c>
      <c r="F25" s="182"/>
      <c r="G25" s="189">
        <v>3.1800000000000068</v>
      </c>
      <c r="H25" s="190">
        <v>2.233051978146993E-2</v>
      </c>
    </row>
    <row r="26" spans="2:8">
      <c r="B26" s="71" t="s">
        <v>160</v>
      </c>
      <c r="C26" s="59"/>
      <c r="D26" s="188">
        <v>63.48</v>
      </c>
      <c r="E26" s="188">
        <v>55.896999999999998</v>
      </c>
      <c r="F26" s="182"/>
      <c r="G26" s="189">
        <v>7.5829999999999984</v>
      </c>
      <c r="H26" s="190">
        <v>0.13566023221281998</v>
      </c>
    </row>
    <row r="27" spans="2:8">
      <c r="B27" s="71" t="s">
        <v>161</v>
      </c>
      <c r="C27" s="59"/>
      <c r="D27" s="188">
        <v>141.09800000000001</v>
      </c>
      <c r="E27" s="188">
        <v>166.87299999999999</v>
      </c>
      <c r="F27" s="182"/>
      <c r="G27" s="189">
        <v>-25.774999999999977</v>
      </c>
      <c r="H27" s="190">
        <v>-0.15445878003032235</v>
      </c>
    </row>
    <row r="28" spans="2:8">
      <c r="B28" s="70" t="s">
        <v>162</v>
      </c>
      <c r="C28" s="66"/>
      <c r="D28" s="185">
        <v>1276.8430000000001</v>
      </c>
      <c r="E28" s="185">
        <v>379.42500000000001</v>
      </c>
      <c r="F28" s="182"/>
      <c r="G28" s="186">
        <v>897.41800000000012</v>
      </c>
      <c r="H28" s="187">
        <v>2.365205244778283</v>
      </c>
    </row>
    <row r="29" spans="2:8">
      <c r="B29" s="126" t="s">
        <v>163</v>
      </c>
      <c r="C29" s="157"/>
      <c r="D29" s="191">
        <v>67417.448000000004</v>
      </c>
      <c r="E29" s="191">
        <v>58879.315000000002</v>
      </c>
      <c r="F29" s="192"/>
      <c r="G29" s="193">
        <v>8538.1330000000016</v>
      </c>
      <c r="H29" s="194">
        <v>0.14501073934029296</v>
      </c>
    </row>
    <row r="30" spans="2:8">
      <c r="B30" s="125" t="s">
        <v>164</v>
      </c>
      <c r="C30" s="66"/>
      <c r="D30" s="181">
        <v>143.91300000000001</v>
      </c>
      <c r="E30" s="181">
        <v>116.544</v>
      </c>
      <c r="F30" s="182"/>
      <c r="G30" s="183">
        <v>27.369000000000014</v>
      </c>
      <c r="H30" s="196">
        <v>0.23483834431630984</v>
      </c>
    </row>
    <row r="31" spans="2:8">
      <c r="B31" s="70" t="s">
        <v>165</v>
      </c>
      <c r="C31" s="66"/>
      <c r="D31" s="185">
        <v>59408.148000000001</v>
      </c>
      <c r="E31" s="185">
        <v>51493.184000000001</v>
      </c>
      <c r="F31" s="182"/>
      <c r="G31" s="186">
        <v>7914.9639999999999</v>
      </c>
      <c r="H31" s="187">
        <v>0.15370896466608086</v>
      </c>
    </row>
    <row r="32" spans="2:8">
      <c r="B32" s="70" t="s">
        <v>166</v>
      </c>
      <c r="C32" s="66"/>
      <c r="D32" s="185">
        <v>290.31799999999998</v>
      </c>
      <c r="E32" s="185">
        <v>179.79499999999999</v>
      </c>
      <c r="F32" s="182"/>
      <c r="G32" s="186">
        <v>110.523</v>
      </c>
      <c r="H32" s="187">
        <v>0.61471676075530468</v>
      </c>
    </row>
    <row r="33" spans="2:8">
      <c r="B33" s="70" t="s">
        <v>167</v>
      </c>
      <c r="C33" s="66"/>
      <c r="D33" s="185">
        <v>1524.048</v>
      </c>
      <c r="E33" s="185">
        <v>1562.135</v>
      </c>
      <c r="F33" s="182"/>
      <c r="G33" s="186">
        <v>-38.086999999999989</v>
      </c>
      <c r="H33" s="187">
        <v>-2.4381375489314298E-2</v>
      </c>
    </row>
    <row r="34" spans="2:8">
      <c r="B34" s="70" t="s">
        <v>168</v>
      </c>
      <c r="C34" s="66"/>
      <c r="D34" s="185">
        <v>318.25099999999998</v>
      </c>
      <c r="E34" s="185">
        <v>389.911</v>
      </c>
      <c r="F34" s="182"/>
      <c r="G34" s="186">
        <v>-71.660000000000025</v>
      </c>
      <c r="H34" s="187">
        <v>-0.18378553054414989</v>
      </c>
    </row>
    <row r="35" spans="2:8">
      <c r="B35" s="71" t="s">
        <v>169</v>
      </c>
      <c r="C35" s="59"/>
      <c r="D35" s="188">
        <v>204.274</v>
      </c>
      <c r="E35" s="188">
        <v>160.89599999999999</v>
      </c>
      <c r="F35" s="182"/>
      <c r="G35" s="189">
        <v>43.378000000000014</v>
      </c>
      <c r="H35" s="190">
        <v>0.26960272474144803</v>
      </c>
    </row>
    <row r="36" spans="2:8">
      <c r="B36" s="71" t="s">
        <v>349</v>
      </c>
      <c r="C36" s="59"/>
      <c r="D36" s="188">
        <v>18.356000000000002</v>
      </c>
      <c r="E36" s="188">
        <v>16.684000000000001</v>
      </c>
      <c r="F36" s="182"/>
      <c r="G36" s="189">
        <v>1.6720000000000006</v>
      </c>
      <c r="H36" s="190">
        <v>0.10021577559338291</v>
      </c>
    </row>
    <row r="37" spans="2:8">
      <c r="B37" s="71" t="s">
        <v>350</v>
      </c>
      <c r="C37" s="59"/>
      <c r="D37" s="188">
        <v>65.436999999999998</v>
      </c>
      <c r="E37" s="188">
        <v>77.415999999999997</v>
      </c>
      <c r="F37" s="182"/>
      <c r="G37" s="189">
        <v>-11.978999999999999</v>
      </c>
      <c r="H37" s="190">
        <v>-0.15473545520305879</v>
      </c>
    </row>
    <row r="38" spans="2:8">
      <c r="B38" s="71" t="s">
        <v>170</v>
      </c>
      <c r="C38" s="59"/>
      <c r="D38" s="188">
        <v>30.184000000000001</v>
      </c>
      <c r="E38" s="188">
        <v>134.91499999999999</v>
      </c>
      <c r="F38" s="182"/>
      <c r="G38" s="189">
        <v>-104.73099999999999</v>
      </c>
      <c r="H38" s="190">
        <v>-0.77627395026498169</v>
      </c>
    </row>
    <row r="39" spans="2:8">
      <c r="B39" s="70" t="s">
        <v>171</v>
      </c>
      <c r="C39" s="66"/>
      <c r="D39" s="185">
        <v>241.04</v>
      </c>
      <c r="E39" s="185">
        <v>211.35900000000001</v>
      </c>
      <c r="F39" s="182"/>
      <c r="G39" s="186">
        <v>29.680999999999983</v>
      </c>
      <c r="H39" s="187">
        <v>0.14042931694415653</v>
      </c>
    </row>
    <row r="40" spans="2:8">
      <c r="B40" s="71" t="s">
        <v>172</v>
      </c>
      <c r="C40" s="59"/>
      <c r="D40" s="188">
        <v>37.771000000000001</v>
      </c>
      <c r="E40" s="188">
        <v>17.167999999999999</v>
      </c>
      <c r="F40" s="182"/>
      <c r="G40" s="189">
        <v>20.603000000000002</v>
      </c>
      <c r="H40" s="190">
        <v>1.2000815470643058</v>
      </c>
    </row>
    <row r="41" spans="2:8">
      <c r="B41" s="71" t="s">
        <v>173</v>
      </c>
      <c r="C41" s="59"/>
      <c r="D41" s="188">
        <v>203.26900000000001</v>
      </c>
      <c r="E41" s="188">
        <v>194.191</v>
      </c>
      <c r="F41" s="182"/>
      <c r="G41" s="189">
        <v>9.078000000000003</v>
      </c>
      <c r="H41" s="190">
        <v>4.6747789547404377E-2</v>
      </c>
    </row>
    <row r="42" spans="2:8">
      <c r="B42" s="70" t="s">
        <v>174</v>
      </c>
      <c r="C42" s="66"/>
      <c r="D42" s="185">
        <v>288.613</v>
      </c>
      <c r="E42" s="185">
        <v>271.81200000000001</v>
      </c>
      <c r="F42" s="182"/>
      <c r="G42" s="186">
        <v>16.800999999999988</v>
      </c>
      <c r="H42" s="187">
        <v>6.1811104734154444E-2</v>
      </c>
    </row>
    <row r="43" spans="2:8">
      <c r="B43" s="70" t="s">
        <v>351</v>
      </c>
      <c r="C43" s="66"/>
      <c r="D43" s="270">
        <v>626.62699999999995</v>
      </c>
      <c r="E43" s="270">
        <v>0</v>
      </c>
      <c r="F43" s="182"/>
      <c r="G43" s="271">
        <v>626.62699999999995</v>
      </c>
      <c r="H43" s="272" t="s">
        <v>311</v>
      </c>
    </row>
    <row r="44" spans="2:8">
      <c r="B44" s="126" t="s">
        <v>175</v>
      </c>
      <c r="C44" s="67"/>
      <c r="D44" s="191">
        <v>62840.957999999999</v>
      </c>
      <c r="E44" s="191">
        <v>54224.74</v>
      </c>
      <c r="F44" s="192"/>
      <c r="G44" s="197">
        <v>8616.2180000000008</v>
      </c>
      <c r="H44" s="198">
        <v>0.15889828148553595</v>
      </c>
    </row>
    <row r="45" spans="2:8">
      <c r="B45" s="127"/>
      <c r="C45" s="67"/>
      <c r="D45" s="199"/>
      <c r="E45" s="199"/>
      <c r="F45" s="192"/>
      <c r="G45" s="200"/>
      <c r="H45" s="201"/>
    </row>
    <row r="46" spans="2:8">
      <c r="B46" s="132" t="s">
        <v>176</v>
      </c>
      <c r="C46" s="66"/>
      <c r="D46" s="203">
        <v>4508.125</v>
      </c>
      <c r="E46" s="203">
        <v>4618.0630000000001</v>
      </c>
      <c r="F46" s="182"/>
      <c r="G46" s="204">
        <v>-109.9380000000001</v>
      </c>
      <c r="H46" s="205">
        <v>-2.3806084932145814E-2</v>
      </c>
    </row>
    <row r="47" spans="2:8">
      <c r="B47" s="133" t="s">
        <v>31</v>
      </c>
      <c r="C47" s="62"/>
      <c r="D47" s="195">
        <v>2476.2089999999998</v>
      </c>
      <c r="E47" s="195">
        <v>2453.6570000000002</v>
      </c>
      <c r="F47" s="182"/>
      <c r="G47" s="183">
        <v>22.55199999999968</v>
      </c>
      <c r="H47" s="196">
        <v>9.1911787181336579E-3</v>
      </c>
    </row>
    <row r="48" spans="2:8">
      <c r="B48" s="74" t="s">
        <v>177</v>
      </c>
      <c r="C48" s="61"/>
      <c r="D48" s="188">
        <v>2476.2089999999998</v>
      </c>
      <c r="E48" s="188">
        <v>2453.6570000000002</v>
      </c>
      <c r="F48" s="182"/>
      <c r="G48" s="189">
        <v>22.55199999999968</v>
      </c>
      <c r="H48" s="190">
        <v>9.1911787181336579E-3</v>
      </c>
    </row>
    <row r="49" spans="2:8">
      <c r="B49" s="73" t="s">
        <v>178</v>
      </c>
      <c r="C49" s="62"/>
      <c r="D49" s="185">
        <v>208.791</v>
      </c>
      <c r="E49" s="185">
        <v>433.90100000000001</v>
      </c>
      <c r="F49" s="182"/>
      <c r="G49" s="186">
        <v>-225.11</v>
      </c>
      <c r="H49" s="187">
        <v>-0.51880498085968918</v>
      </c>
    </row>
    <row r="50" spans="2:8">
      <c r="B50" s="75" t="s">
        <v>305</v>
      </c>
      <c r="C50" s="62"/>
      <c r="D50" s="185">
        <v>0</v>
      </c>
      <c r="E50" s="185">
        <v>250</v>
      </c>
      <c r="F50" s="182"/>
      <c r="G50" s="186">
        <v>-250</v>
      </c>
      <c r="H50" s="187">
        <v>-1</v>
      </c>
    </row>
    <row r="51" spans="2:8">
      <c r="B51" s="73" t="s">
        <v>179</v>
      </c>
      <c r="C51" s="62"/>
      <c r="D51" s="185">
        <v>1708.683</v>
      </c>
      <c r="E51" s="185">
        <v>1519.7370000000001</v>
      </c>
      <c r="F51" s="182"/>
      <c r="G51" s="186">
        <v>188.94599999999991</v>
      </c>
      <c r="H51" s="187">
        <v>0.12432809097889957</v>
      </c>
    </row>
    <row r="52" spans="2:8">
      <c r="B52" s="73" t="s">
        <v>180</v>
      </c>
      <c r="C52" s="62"/>
      <c r="D52" s="185">
        <v>-28.466999999999999</v>
      </c>
      <c r="E52" s="185">
        <v>-52.959000000000003</v>
      </c>
      <c r="F52" s="182"/>
      <c r="G52" s="186">
        <v>24.492000000000004</v>
      </c>
      <c r="H52" s="187">
        <v>-0.4624709681074039</v>
      </c>
    </row>
    <row r="53" spans="2:8">
      <c r="B53" s="73" t="s">
        <v>181</v>
      </c>
      <c r="C53" s="62"/>
      <c r="D53" s="185">
        <v>-17.187000000000001</v>
      </c>
      <c r="E53" s="185">
        <v>-230.541</v>
      </c>
      <c r="F53" s="182"/>
      <c r="G53" s="186">
        <v>213.35399999999998</v>
      </c>
      <c r="H53" s="187">
        <v>-0.92544926932736471</v>
      </c>
    </row>
    <row r="54" spans="2:8">
      <c r="B54" s="73" t="s">
        <v>352</v>
      </c>
      <c r="C54" s="62"/>
      <c r="D54" s="185">
        <v>160.096</v>
      </c>
      <c r="E54" s="185">
        <v>405.02</v>
      </c>
      <c r="F54" s="182"/>
      <c r="G54" s="186">
        <v>-244.92399999999998</v>
      </c>
      <c r="H54" s="187">
        <v>-0.60472075453064045</v>
      </c>
    </row>
    <row r="55" spans="2:8">
      <c r="B55" s="73" t="s">
        <v>353</v>
      </c>
      <c r="C55" s="62"/>
      <c r="D55" s="185">
        <v>0</v>
      </c>
      <c r="E55" s="185">
        <v>-160.75200000000001</v>
      </c>
      <c r="F55" s="182"/>
      <c r="G55" s="186">
        <v>160.75200000000001</v>
      </c>
      <c r="H55" s="187">
        <v>-1</v>
      </c>
    </row>
    <row r="56" spans="2:8">
      <c r="B56" s="73"/>
      <c r="C56" s="62"/>
      <c r="D56" s="185"/>
      <c r="E56" s="185"/>
      <c r="F56" s="182"/>
      <c r="G56" s="186"/>
      <c r="H56" s="187"/>
    </row>
    <row r="57" spans="2:8">
      <c r="B57" s="131" t="s">
        <v>354</v>
      </c>
      <c r="C57" s="66"/>
      <c r="D57" s="202">
        <v>75.421999999999997</v>
      </c>
      <c r="E57" s="202">
        <v>35.377000000000002</v>
      </c>
      <c r="F57" s="182"/>
      <c r="G57" s="204">
        <v>40.044999999999995</v>
      </c>
      <c r="H57" s="206">
        <v>1.1319501370947223</v>
      </c>
    </row>
    <row r="58" spans="2:8">
      <c r="B58" s="130" t="s">
        <v>182</v>
      </c>
      <c r="C58" s="62"/>
      <c r="D58" s="181">
        <v>-9.4350000000000005</v>
      </c>
      <c r="E58" s="181">
        <v>-16.965</v>
      </c>
      <c r="F58" s="182"/>
      <c r="G58" s="183">
        <v>7.5299999999999994</v>
      </c>
      <c r="H58" s="184">
        <v>-0.44385499557913349</v>
      </c>
    </row>
    <row r="59" spans="2:8">
      <c r="B59" s="74" t="s">
        <v>355</v>
      </c>
      <c r="C59" s="61"/>
      <c r="D59" s="188">
        <v>-12.478</v>
      </c>
      <c r="E59" s="188">
        <v>-20.574999999999999</v>
      </c>
      <c r="F59" s="182"/>
      <c r="G59" s="189">
        <v>8.0969999999999995</v>
      </c>
      <c r="H59" s="190">
        <v>-0.39353584447144591</v>
      </c>
    </row>
    <row r="60" spans="2:8" ht="24">
      <c r="B60" s="74" t="s">
        <v>356</v>
      </c>
      <c r="C60" s="61"/>
      <c r="D60" s="188">
        <v>3.0430000000000001</v>
      </c>
      <c r="E60" s="188">
        <v>3.61</v>
      </c>
      <c r="F60" s="182"/>
      <c r="G60" s="189">
        <v>-0.56699999999999973</v>
      </c>
      <c r="H60" s="190">
        <v>-0.15706371191135726</v>
      </c>
    </row>
    <row r="61" spans="2:8">
      <c r="B61" s="73" t="s">
        <v>183</v>
      </c>
      <c r="C61" s="62"/>
      <c r="D61" s="185">
        <v>84.856999999999999</v>
      </c>
      <c r="E61" s="185">
        <v>52.341999999999999</v>
      </c>
      <c r="F61" s="182"/>
      <c r="G61" s="186">
        <v>32.515000000000001</v>
      </c>
      <c r="H61" s="187">
        <v>0.62120285812540599</v>
      </c>
    </row>
    <row r="62" spans="2:8">
      <c r="B62" s="74" t="s">
        <v>357</v>
      </c>
      <c r="C62" s="61"/>
      <c r="D62" s="188">
        <v>1.3560000000000001</v>
      </c>
      <c r="E62" s="188">
        <v>2.1000000000000001E-2</v>
      </c>
      <c r="F62" s="182"/>
      <c r="G62" s="189">
        <v>1.3350000000000002</v>
      </c>
      <c r="H62" s="190">
        <v>63.571428571428577</v>
      </c>
    </row>
    <row r="63" spans="2:8">
      <c r="B63" s="74" t="s">
        <v>358</v>
      </c>
      <c r="C63" s="61"/>
      <c r="D63" s="188">
        <v>-22.31</v>
      </c>
      <c r="E63" s="188">
        <v>12.138999999999999</v>
      </c>
      <c r="F63" s="182"/>
      <c r="G63" s="189">
        <v>-34.448999999999998</v>
      </c>
      <c r="H63" s="190" t="s">
        <v>311</v>
      </c>
    </row>
    <row r="64" spans="2:8" ht="24">
      <c r="B64" s="74" t="s">
        <v>359</v>
      </c>
      <c r="C64" s="61"/>
      <c r="D64" s="188">
        <v>116.367</v>
      </c>
      <c r="E64" s="188">
        <v>40.515000000000001</v>
      </c>
      <c r="F64" s="182"/>
      <c r="G64" s="189">
        <v>75.852000000000004</v>
      </c>
      <c r="H64" s="190">
        <v>1.8721954831543874</v>
      </c>
    </row>
    <row r="65" spans="2:9" ht="24">
      <c r="B65" s="74" t="s">
        <v>360</v>
      </c>
      <c r="C65" s="61"/>
      <c r="D65" s="188">
        <v>-10.555999999999999</v>
      </c>
      <c r="E65" s="188">
        <v>-0.33300000000000002</v>
      </c>
      <c r="F65" s="182"/>
      <c r="G65" s="189">
        <v>-10.222999999999999</v>
      </c>
      <c r="H65" s="190">
        <v>30.699699699699696</v>
      </c>
    </row>
    <row r="66" spans="2:9">
      <c r="B66" s="70" t="s">
        <v>184</v>
      </c>
      <c r="C66" s="66"/>
      <c r="D66" s="185">
        <v>-7.0570000000000004</v>
      </c>
      <c r="E66" s="185">
        <v>1.135</v>
      </c>
      <c r="F66" s="182"/>
      <c r="G66" s="186">
        <v>-8.1920000000000002</v>
      </c>
      <c r="H66" s="187" t="s">
        <v>311</v>
      </c>
    </row>
    <row r="67" spans="2:9">
      <c r="B67" s="73" t="s">
        <v>361</v>
      </c>
      <c r="C67" s="62"/>
      <c r="D67" s="185">
        <v>-0.44700000000000001</v>
      </c>
      <c r="E67" s="185">
        <v>-2.7E-2</v>
      </c>
      <c r="F67" s="182"/>
      <c r="G67" s="186">
        <v>-0.42</v>
      </c>
      <c r="H67" s="187">
        <v>15.555555555555555</v>
      </c>
    </row>
    <row r="68" spans="2:9">
      <c r="B68" s="73" t="s">
        <v>185</v>
      </c>
      <c r="C68" s="62"/>
      <c r="D68" s="185">
        <v>-6.61</v>
      </c>
      <c r="E68" s="185">
        <v>1.1619999999999999</v>
      </c>
      <c r="F68" s="182"/>
      <c r="G68" s="186">
        <v>-7.7720000000000002</v>
      </c>
      <c r="H68" s="187" t="s">
        <v>311</v>
      </c>
    </row>
    <row r="69" spans="2:9">
      <c r="B69" s="73"/>
      <c r="C69" s="62"/>
      <c r="D69" s="185"/>
      <c r="E69" s="185"/>
      <c r="F69" s="182"/>
      <c r="G69" s="186"/>
      <c r="H69" s="187"/>
    </row>
    <row r="70" spans="2:9">
      <c r="B70" s="126" t="s">
        <v>186</v>
      </c>
      <c r="C70" s="68"/>
      <c r="D70" s="191">
        <v>4576.49</v>
      </c>
      <c r="E70" s="191">
        <v>4654.5749999999998</v>
      </c>
      <c r="F70" s="192"/>
      <c r="G70" s="193">
        <v>-78.085000000000036</v>
      </c>
      <c r="H70" s="198">
        <v>-1.6775967730673594E-2</v>
      </c>
    </row>
    <row r="71" spans="2:9">
      <c r="B71" s="127"/>
      <c r="C71" s="68"/>
      <c r="D71" s="199"/>
      <c r="E71" s="199"/>
      <c r="F71" s="192"/>
      <c r="G71" s="207"/>
      <c r="H71" s="208"/>
    </row>
    <row r="72" spans="2:9">
      <c r="B72" s="129" t="s">
        <v>378</v>
      </c>
      <c r="C72" s="68"/>
      <c r="D72" s="191">
        <v>67417.448000000004</v>
      </c>
      <c r="E72" s="191">
        <v>58879.315000000002</v>
      </c>
      <c r="F72" s="192"/>
      <c r="G72" s="197">
        <v>8538.1330000000016</v>
      </c>
      <c r="H72" s="194">
        <v>0.14501073934029296</v>
      </c>
      <c r="I72" s="229"/>
    </row>
    <row r="73" spans="2:9">
      <c r="B73" s="128"/>
      <c r="C73" s="58"/>
      <c r="D73" s="58"/>
      <c r="E73" s="58"/>
      <c r="F73" s="58"/>
      <c r="G73" s="58"/>
      <c r="H73" s="128"/>
    </row>
    <row r="74" spans="2:9">
      <c r="B74" s="63" t="s">
        <v>187</v>
      </c>
      <c r="C74" s="63"/>
      <c r="D74" s="63"/>
      <c r="E74" s="63"/>
      <c r="F74" s="63"/>
      <c r="G74" s="63"/>
      <c r="H74" s="63"/>
    </row>
    <row r="75" spans="2:9">
      <c r="B75" s="212" t="s">
        <v>138</v>
      </c>
    </row>
  </sheetData>
  <sheetProtection algorithmName="SHA-512" hashValue="Ko17NcXatKDUxqHYd1hZjiOjCIMgsdvIxFtFsTYbgN5p3bba5GeAuTWwQRMWAG4ZnailyH5cePL2VjS2h50NWQ==" saltValue="ZDRin42zE3R9uuTEdlsqkw==" spinCount="100000" sheet="1" objects="1" scenarios="1"/>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4"/>
  <sheetViews>
    <sheetView showGridLines="0" workbookViewId="0"/>
  </sheetViews>
  <sheetFormatPr baseColWidth="10" defaultRowHeight="15"/>
  <cols>
    <col min="2" max="2" width="98.7109375" style="101" customWidth="1"/>
    <col min="3" max="3" width="1.28515625" style="101" customWidth="1"/>
    <col min="4" max="4" width="11.28515625" style="101" customWidth="1"/>
    <col min="5" max="5" width="10.7109375" style="101" customWidth="1"/>
    <col min="6" max="6" width="1.5703125" style="101" customWidth="1"/>
    <col min="7" max="7" width="13.7109375" style="101" bestFit="1" customWidth="1"/>
    <col min="8" max="8" width="10.7109375" style="101" bestFit="1" customWidth="1"/>
  </cols>
  <sheetData>
    <row r="1" spans="2:10">
      <c r="B1" s="4"/>
      <c r="G1" s="170"/>
      <c r="H1" s="170"/>
    </row>
    <row r="2" spans="2:10">
      <c r="B2" s="81"/>
      <c r="C2" s="82"/>
      <c r="D2" s="263"/>
      <c r="E2" s="263"/>
      <c r="F2" s="83"/>
      <c r="G2" s="289" t="s">
        <v>139</v>
      </c>
      <c r="H2" s="289"/>
    </row>
    <row r="3" spans="2:10" ht="25.5">
      <c r="B3" s="255" t="s">
        <v>142</v>
      </c>
      <c r="C3" s="153"/>
      <c r="D3" s="256">
        <v>44196</v>
      </c>
      <c r="E3" s="256" t="s">
        <v>382</v>
      </c>
      <c r="F3" s="79"/>
      <c r="G3" s="102" t="s">
        <v>140</v>
      </c>
      <c r="H3" s="102" t="s">
        <v>29</v>
      </c>
    </row>
    <row r="4" spans="2:10">
      <c r="B4" s="138" t="s">
        <v>366</v>
      </c>
      <c r="C4" s="84"/>
      <c r="D4" s="139">
        <v>798.95299999999997</v>
      </c>
      <c r="E4" s="139">
        <v>760.90599999999995</v>
      </c>
      <c r="F4" s="86"/>
      <c r="G4" s="139">
        <v>38.047000000000025</v>
      </c>
      <c r="H4" s="140">
        <v>5.000223417872908E-2</v>
      </c>
      <c r="J4" s="262"/>
    </row>
    <row r="5" spans="2:10">
      <c r="B5" s="77" t="s">
        <v>367</v>
      </c>
      <c r="C5" s="84"/>
      <c r="D5" s="85">
        <v>-155.99299999999999</v>
      </c>
      <c r="E5" s="85">
        <v>-186.27099999999999</v>
      </c>
      <c r="F5" s="86"/>
      <c r="G5" s="85">
        <v>30.277999999999992</v>
      </c>
      <c r="H5" s="87">
        <v>-0.16254811538027925</v>
      </c>
    </row>
    <row r="6" spans="2:10">
      <c r="B6" s="77"/>
      <c r="C6" s="84"/>
      <c r="D6" s="85"/>
      <c r="E6" s="85"/>
      <c r="F6" s="86"/>
      <c r="G6" s="85"/>
      <c r="H6" s="87"/>
    </row>
    <row r="7" spans="2:10">
      <c r="B7" s="134" t="s">
        <v>188</v>
      </c>
      <c r="C7" s="88"/>
      <c r="D7" s="136">
        <v>642.96</v>
      </c>
      <c r="E7" s="136">
        <v>574.63499999999999</v>
      </c>
      <c r="F7" s="180"/>
      <c r="G7" s="143">
        <v>68.325000000000045</v>
      </c>
      <c r="H7" s="141">
        <v>0.11890156360124261</v>
      </c>
    </row>
    <row r="8" spans="2:10">
      <c r="B8" s="135" t="s">
        <v>365</v>
      </c>
      <c r="C8" s="84"/>
      <c r="D8" s="137">
        <v>4.9870000000000001</v>
      </c>
      <c r="E8" s="137">
        <v>12.994</v>
      </c>
      <c r="F8" s="86"/>
      <c r="G8" s="139">
        <v>-8.0069999999999997</v>
      </c>
      <c r="H8" s="142">
        <v>-0.61620748037555795</v>
      </c>
    </row>
    <row r="9" spans="2:10">
      <c r="B9" s="77" t="s">
        <v>362</v>
      </c>
      <c r="C9" s="84"/>
      <c r="D9" s="85">
        <v>-11.597</v>
      </c>
      <c r="E9" s="85">
        <v>-1.1850000000000001</v>
      </c>
      <c r="F9" s="86"/>
      <c r="G9" s="85">
        <v>-10.411999999999999</v>
      </c>
      <c r="H9" s="87">
        <v>8.7864978902953581</v>
      </c>
    </row>
    <row r="10" spans="2:10">
      <c r="B10" s="77" t="s">
        <v>363</v>
      </c>
      <c r="C10" s="84"/>
      <c r="D10" s="85">
        <v>268.10899999999998</v>
      </c>
      <c r="E10" s="85">
        <v>234.31800000000001</v>
      </c>
      <c r="F10" s="86"/>
      <c r="G10" s="85">
        <v>33.790999999999968</v>
      </c>
      <c r="H10" s="87">
        <v>0.14421000520659943</v>
      </c>
    </row>
    <row r="11" spans="2:10">
      <c r="B11" s="77" t="s">
        <v>364</v>
      </c>
      <c r="C11" s="84"/>
      <c r="D11" s="85">
        <v>-33.921999999999997</v>
      </c>
      <c r="E11" s="85">
        <v>-28.856000000000002</v>
      </c>
      <c r="F11" s="86"/>
      <c r="G11" s="85">
        <v>-5.0659999999999954</v>
      </c>
      <c r="H11" s="87">
        <v>0.17556140837260864</v>
      </c>
    </row>
    <row r="12" spans="2:10">
      <c r="B12" s="77" t="s">
        <v>189</v>
      </c>
      <c r="C12" s="84"/>
      <c r="D12" s="85">
        <v>213.01</v>
      </c>
      <c r="E12" s="85">
        <v>81.385999999999996</v>
      </c>
      <c r="F12" s="86"/>
      <c r="G12" s="85">
        <v>131.624</v>
      </c>
      <c r="H12" s="87">
        <v>1.6172806133733075</v>
      </c>
    </row>
    <row r="13" spans="2:10">
      <c r="B13" s="77" t="s">
        <v>190</v>
      </c>
      <c r="C13" s="84"/>
      <c r="D13" s="85">
        <v>8.5060000000000002</v>
      </c>
      <c r="E13" s="85">
        <v>-1.804</v>
      </c>
      <c r="F13" s="86"/>
      <c r="G13" s="85">
        <v>10.31</v>
      </c>
      <c r="H13" s="87" t="s">
        <v>311</v>
      </c>
    </row>
    <row r="14" spans="2:10">
      <c r="B14" s="77" t="s">
        <v>368</v>
      </c>
      <c r="C14" s="84"/>
      <c r="D14" s="85">
        <v>12.593999999999999</v>
      </c>
      <c r="E14" s="85">
        <v>44.713000000000001</v>
      </c>
      <c r="F14" s="86"/>
      <c r="G14" s="85">
        <v>-32.119</v>
      </c>
      <c r="H14" s="87">
        <v>-0.71833694898575351</v>
      </c>
    </row>
    <row r="15" spans="2:10">
      <c r="B15" s="77" t="s">
        <v>191</v>
      </c>
      <c r="C15" s="84"/>
      <c r="D15" s="85">
        <v>3.3839999999999999</v>
      </c>
      <c r="E15" s="85">
        <v>-2.202</v>
      </c>
      <c r="F15" s="86"/>
      <c r="G15" s="85">
        <v>5.5860000000000003</v>
      </c>
      <c r="H15" s="87" t="s">
        <v>311</v>
      </c>
    </row>
    <row r="16" spans="2:10">
      <c r="B16" s="77" t="s">
        <v>192</v>
      </c>
      <c r="C16" s="84"/>
      <c r="D16" s="85">
        <v>9.766</v>
      </c>
      <c r="E16" s="85">
        <v>4.7789999999999999</v>
      </c>
      <c r="F16" s="86"/>
      <c r="G16" s="85">
        <v>4.9870000000000001</v>
      </c>
      <c r="H16" s="87">
        <v>1.0435237497384391</v>
      </c>
    </row>
    <row r="17" spans="2:8">
      <c r="B17" s="77" t="s">
        <v>193</v>
      </c>
      <c r="C17" s="84"/>
      <c r="D17" s="85">
        <v>76.216999999999999</v>
      </c>
      <c r="E17" s="85">
        <v>75.942999999999998</v>
      </c>
      <c r="F17" s="86"/>
      <c r="G17" s="85">
        <v>0.27400000000000091</v>
      </c>
      <c r="H17" s="87">
        <v>3.6079691347458082E-3</v>
      </c>
    </row>
    <row r="18" spans="2:8">
      <c r="B18" s="77" t="s">
        <v>194</v>
      </c>
      <c r="C18" s="84"/>
      <c r="D18" s="85">
        <v>-122.28700000000001</v>
      </c>
      <c r="E18" s="85">
        <v>-109.789</v>
      </c>
      <c r="F18" s="86"/>
      <c r="G18" s="85">
        <v>-12.498000000000005</v>
      </c>
      <c r="H18" s="87">
        <v>0.11383654100137541</v>
      </c>
    </row>
    <row r="19" spans="2:8">
      <c r="B19" s="77" t="s">
        <v>195</v>
      </c>
      <c r="C19" s="84"/>
      <c r="D19" s="85">
        <v>106.86799999999999</v>
      </c>
      <c r="E19" s="85">
        <v>281.322</v>
      </c>
      <c r="F19" s="86"/>
      <c r="G19" s="85">
        <v>-174.45400000000001</v>
      </c>
      <c r="H19" s="87">
        <v>-0.6201221376216578</v>
      </c>
    </row>
    <row r="20" spans="2:8">
      <c r="B20" s="77" t="s">
        <v>196</v>
      </c>
      <c r="C20" s="84"/>
      <c r="D20" s="85">
        <v>-74.644999999999996</v>
      </c>
      <c r="E20" s="85">
        <v>-255.41800000000001</v>
      </c>
      <c r="F20" s="86"/>
      <c r="G20" s="85">
        <v>180.77300000000002</v>
      </c>
      <c r="H20" s="87">
        <v>-0.70775356474484974</v>
      </c>
    </row>
    <row r="21" spans="2:8">
      <c r="B21" s="77"/>
      <c r="C21" s="84"/>
      <c r="D21" s="85"/>
      <c r="E21" s="85"/>
      <c r="F21" s="86"/>
      <c r="G21" s="85"/>
      <c r="H21" s="87"/>
    </row>
    <row r="22" spans="2:8">
      <c r="B22" s="144" t="s">
        <v>308</v>
      </c>
      <c r="C22" s="88"/>
      <c r="D22" s="136">
        <v>1103.95</v>
      </c>
      <c r="E22" s="136">
        <v>910.83600000000001</v>
      </c>
      <c r="F22" s="89"/>
      <c r="G22" s="136">
        <v>193.11400000000003</v>
      </c>
      <c r="H22" s="141">
        <v>0.21201840946119832</v>
      </c>
    </row>
    <row r="23" spans="2:8">
      <c r="B23" s="138" t="s">
        <v>197</v>
      </c>
      <c r="C23" s="84"/>
      <c r="D23" s="137">
        <v>-601.33900000000006</v>
      </c>
      <c r="E23" s="137">
        <v>-580.26900000000001</v>
      </c>
      <c r="F23" s="86"/>
      <c r="G23" s="137">
        <v>-21.07000000000005</v>
      </c>
      <c r="H23" s="142">
        <v>3.6310745533537116E-2</v>
      </c>
    </row>
    <row r="24" spans="2:8">
      <c r="B24" s="74" t="s">
        <v>198</v>
      </c>
      <c r="C24" s="84"/>
      <c r="D24" s="90">
        <v>-379.29599999999999</v>
      </c>
      <c r="E24" s="90">
        <v>-356.56400000000002</v>
      </c>
      <c r="F24" s="86"/>
      <c r="G24" s="90">
        <v>-22.731999999999971</v>
      </c>
      <c r="H24" s="91">
        <v>6.3752930750159767E-2</v>
      </c>
    </row>
    <row r="25" spans="2:8">
      <c r="B25" s="74" t="s">
        <v>199</v>
      </c>
      <c r="C25" s="84"/>
      <c r="D25" s="90">
        <v>-222.04300000000001</v>
      </c>
      <c r="E25" s="90">
        <v>-223.70500000000001</v>
      </c>
      <c r="F25" s="86"/>
      <c r="G25" s="90">
        <v>1.6620000000000061</v>
      </c>
      <c r="H25" s="91">
        <v>-7.4294271473592721E-3</v>
      </c>
    </row>
    <row r="26" spans="2:8">
      <c r="B26" s="77" t="s">
        <v>321</v>
      </c>
      <c r="C26" s="84"/>
      <c r="D26" s="85">
        <v>-94.99</v>
      </c>
      <c r="E26" s="85">
        <v>-89.843999999999994</v>
      </c>
      <c r="F26" s="86"/>
      <c r="G26" s="85">
        <v>-5.1460000000000008</v>
      </c>
      <c r="H26" s="87">
        <v>5.7277058011664675E-2</v>
      </c>
    </row>
    <row r="27" spans="2:8">
      <c r="B27" s="77" t="s">
        <v>200</v>
      </c>
      <c r="C27" s="84"/>
      <c r="D27" s="85">
        <v>38.19</v>
      </c>
      <c r="E27" s="85">
        <v>-53.338999999999999</v>
      </c>
      <c r="F27" s="86"/>
      <c r="G27" s="85">
        <v>91.528999999999996</v>
      </c>
      <c r="H27" s="87" t="s">
        <v>311</v>
      </c>
    </row>
    <row r="28" spans="2:8">
      <c r="B28" s="77" t="s">
        <v>369</v>
      </c>
      <c r="C28" s="84"/>
      <c r="D28" s="85">
        <v>-233.28100000000001</v>
      </c>
      <c r="E28" s="85">
        <v>-39.585999999999999</v>
      </c>
      <c r="F28" s="86"/>
      <c r="G28" s="85">
        <v>-193.69499999999999</v>
      </c>
      <c r="H28" s="87">
        <v>4.8930177335421616</v>
      </c>
    </row>
    <row r="29" spans="2:8">
      <c r="B29" s="74" t="s">
        <v>370</v>
      </c>
      <c r="C29" s="84"/>
      <c r="D29" s="90">
        <v>0.20899999999999999</v>
      </c>
      <c r="E29" s="90">
        <v>0.17799999999999999</v>
      </c>
      <c r="F29" s="86"/>
      <c r="G29" s="90">
        <v>3.1E-2</v>
      </c>
      <c r="H29" s="91">
        <v>0.17415730337078653</v>
      </c>
    </row>
    <row r="30" spans="2:8">
      <c r="B30" s="74" t="s">
        <v>201</v>
      </c>
      <c r="C30" s="84"/>
      <c r="D30" s="90">
        <v>-233.49</v>
      </c>
      <c r="E30" s="90">
        <v>-39.764000000000003</v>
      </c>
      <c r="F30" s="86"/>
      <c r="G30" s="90">
        <v>-193.726</v>
      </c>
      <c r="H30" s="91">
        <v>4.8718941756362533</v>
      </c>
    </row>
    <row r="31" spans="2:8">
      <c r="B31" s="92"/>
      <c r="C31" s="84"/>
      <c r="D31" s="85"/>
      <c r="E31" s="85"/>
      <c r="F31" s="86"/>
      <c r="G31" s="85"/>
      <c r="H31" s="87"/>
    </row>
    <row r="32" spans="2:8">
      <c r="B32" s="144" t="s">
        <v>371</v>
      </c>
      <c r="C32" s="93"/>
      <c r="D32" s="145">
        <v>212.52999999999997</v>
      </c>
      <c r="E32" s="145">
        <v>147.798</v>
      </c>
      <c r="F32" s="94"/>
      <c r="G32" s="145">
        <v>64.731999999999971</v>
      </c>
      <c r="H32" s="146">
        <v>0.43797615664623318</v>
      </c>
    </row>
    <row r="33" spans="2:8">
      <c r="B33" s="138" t="s">
        <v>202</v>
      </c>
      <c r="C33" s="84"/>
      <c r="D33" s="137">
        <v>-4.0000000000000001E-3</v>
      </c>
      <c r="E33" s="137">
        <v>1.0999999999999999E-2</v>
      </c>
      <c r="F33" s="86"/>
      <c r="G33" s="137">
        <v>-1.4999999999999999E-2</v>
      </c>
      <c r="H33" s="142" t="s">
        <v>311</v>
      </c>
    </row>
    <row r="34" spans="2:8">
      <c r="B34" s="77" t="s">
        <v>203</v>
      </c>
      <c r="C34" s="84"/>
      <c r="D34" s="85">
        <v>-24.605</v>
      </c>
      <c r="E34" s="85">
        <v>57.53</v>
      </c>
      <c r="F34" s="86"/>
      <c r="G34" s="85">
        <v>-82.135000000000005</v>
      </c>
      <c r="H34" s="87" t="s">
        <v>311</v>
      </c>
    </row>
    <row r="35" spans="2:8">
      <c r="B35" s="74" t="s">
        <v>204</v>
      </c>
      <c r="C35" s="84"/>
      <c r="D35" s="90">
        <v>0</v>
      </c>
      <c r="E35" s="90">
        <v>1E-3</v>
      </c>
      <c r="F35" s="86"/>
      <c r="G35" s="90">
        <v>-1E-3</v>
      </c>
      <c r="H35" s="91">
        <v>-1</v>
      </c>
    </row>
    <row r="36" spans="2:8">
      <c r="B36" s="74" t="s">
        <v>205</v>
      </c>
      <c r="C36" s="84"/>
      <c r="D36" s="90">
        <v>-21.605</v>
      </c>
      <c r="E36" s="90">
        <v>62.529000000000003</v>
      </c>
      <c r="F36" s="86"/>
      <c r="G36" s="90">
        <v>-84.134</v>
      </c>
      <c r="H36" s="91" t="s">
        <v>311</v>
      </c>
    </row>
    <row r="37" spans="2:8">
      <c r="B37" s="74" t="s">
        <v>206</v>
      </c>
      <c r="C37" s="84"/>
      <c r="D37" s="90">
        <v>-3</v>
      </c>
      <c r="E37" s="90">
        <v>-5</v>
      </c>
      <c r="F37" s="86"/>
      <c r="G37" s="90">
        <v>2</v>
      </c>
      <c r="H37" s="91">
        <v>-0.4</v>
      </c>
    </row>
    <row r="38" spans="2:8">
      <c r="B38" s="77" t="s">
        <v>207</v>
      </c>
      <c r="C38" s="84"/>
      <c r="D38" s="85">
        <v>0.58199999999999996</v>
      </c>
      <c r="E38" s="85">
        <v>43.491999999999997</v>
      </c>
      <c r="F38" s="86"/>
      <c r="G38" s="85">
        <v>-42.91</v>
      </c>
      <c r="H38" s="87">
        <v>-0.98661822863974979</v>
      </c>
    </row>
    <row r="39" spans="2:8">
      <c r="B39" s="77" t="s">
        <v>312</v>
      </c>
      <c r="C39" s="84"/>
      <c r="D39" s="85">
        <v>0</v>
      </c>
      <c r="E39" s="85">
        <v>231.679</v>
      </c>
      <c r="F39" s="86"/>
      <c r="G39" s="85">
        <v>-231.679</v>
      </c>
      <c r="H39" s="87">
        <v>-1</v>
      </c>
    </row>
    <row r="40" spans="2:8" ht="24">
      <c r="B40" s="77" t="s">
        <v>208</v>
      </c>
      <c r="C40" s="84"/>
      <c r="D40" s="85">
        <v>5.6550000000000002</v>
      </c>
      <c r="E40" s="85">
        <v>-50.308999999999997</v>
      </c>
      <c r="F40" s="86"/>
      <c r="G40" s="85">
        <v>55.963999999999999</v>
      </c>
      <c r="H40" s="87" t="s">
        <v>311</v>
      </c>
    </row>
    <row r="41" spans="2:8">
      <c r="B41" s="77"/>
      <c r="C41" s="84"/>
      <c r="D41" s="85"/>
      <c r="E41" s="85"/>
      <c r="F41" s="86"/>
      <c r="G41" s="85"/>
      <c r="H41" s="87"/>
    </row>
    <row r="42" spans="2:8">
      <c r="B42" s="134" t="s">
        <v>209</v>
      </c>
      <c r="C42" s="93"/>
      <c r="D42" s="145">
        <v>194.15799999999999</v>
      </c>
      <c r="E42" s="145">
        <v>430.20100000000002</v>
      </c>
      <c r="F42" s="94"/>
      <c r="G42" s="145">
        <v>-236.04300000000003</v>
      </c>
      <c r="H42" s="146">
        <v>-0.54868073295970954</v>
      </c>
    </row>
    <row r="43" spans="2:8">
      <c r="B43" s="135" t="s">
        <v>372</v>
      </c>
      <c r="C43" s="84"/>
      <c r="D43" s="137">
        <v>-33.585000000000001</v>
      </c>
      <c r="E43" s="137">
        <v>-25.175000000000001</v>
      </c>
      <c r="F43" s="86"/>
      <c r="G43" s="137">
        <v>-8.41</v>
      </c>
      <c r="H43" s="142">
        <v>0.33406156901688183</v>
      </c>
    </row>
    <row r="44" spans="2:8">
      <c r="B44" s="77"/>
      <c r="C44" s="84"/>
      <c r="D44" s="85"/>
      <c r="E44" s="85"/>
      <c r="F44" s="86"/>
      <c r="G44" s="85"/>
      <c r="H44" s="87"/>
    </row>
    <row r="45" spans="2:8">
      <c r="B45" s="134" t="s">
        <v>210</v>
      </c>
      <c r="C45" s="93"/>
      <c r="D45" s="145">
        <v>160.57300000000001</v>
      </c>
      <c r="E45" s="145">
        <v>405.02600000000001</v>
      </c>
      <c r="F45" s="94"/>
      <c r="G45" s="145">
        <v>-244.453</v>
      </c>
      <c r="H45" s="146">
        <v>-0.60354890797134009</v>
      </c>
    </row>
    <row r="46" spans="2:8">
      <c r="B46" s="135" t="s">
        <v>211</v>
      </c>
      <c r="C46" s="84"/>
      <c r="D46" s="137">
        <v>-1.762</v>
      </c>
      <c r="E46" s="137">
        <v>0</v>
      </c>
      <c r="F46" s="86"/>
      <c r="G46" s="137">
        <v>-1.762</v>
      </c>
      <c r="H46" s="142" t="s">
        <v>311</v>
      </c>
    </row>
    <row r="47" spans="2:8">
      <c r="B47" s="77"/>
      <c r="C47" s="84"/>
      <c r="D47" s="85"/>
      <c r="E47" s="85"/>
      <c r="F47" s="86"/>
      <c r="G47" s="85"/>
      <c r="H47" s="87"/>
    </row>
    <row r="48" spans="2:8">
      <c r="B48" s="134" t="s">
        <v>212</v>
      </c>
      <c r="C48" s="93"/>
      <c r="D48" s="145">
        <v>158.81100000000001</v>
      </c>
      <c r="E48" s="145">
        <v>405.02600000000001</v>
      </c>
      <c r="F48" s="94"/>
      <c r="G48" s="145">
        <v>-246.215</v>
      </c>
      <c r="H48" s="146">
        <v>-0.60789924597433254</v>
      </c>
    </row>
    <row r="49" spans="2:8">
      <c r="B49" s="147" t="s">
        <v>213</v>
      </c>
      <c r="C49" s="95"/>
      <c r="D49" s="148">
        <v>-1.2849999999999999</v>
      </c>
      <c r="E49" s="148">
        <v>6.0000000000000001E-3</v>
      </c>
      <c r="F49" s="96"/>
      <c r="G49" s="148">
        <v>-1.2909999999999999</v>
      </c>
      <c r="H49" s="149" t="s">
        <v>311</v>
      </c>
    </row>
    <row r="50" spans="2:8">
      <c r="B50" s="78" t="s">
        <v>214</v>
      </c>
      <c r="C50" s="97"/>
      <c r="D50" s="98">
        <v>160.096</v>
      </c>
      <c r="E50" s="98">
        <v>405.02</v>
      </c>
      <c r="F50" s="98"/>
      <c r="G50" s="98">
        <v>-244.92399999999998</v>
      </c>
      <c r="H50" s="99">
        <v>-0.60472075453064045</v>
      </c>
    </row>
    <row r="51" spans="2:8">
      <c r="B51" s="100"/>
      <c r="C51" s="100"/>
      <c r="D51" s="100"/>
      <c r="E51" s="100"/>
      <c r="F51" s="100"/>
      <c r="G51" s="100"/>
      <c r="H51" s="100"/>
    </row>
    <row r="52" spans="2:8">
      <c r="B52" s="100" t="s">
        <v>187</v>
      </c>
      <c r="C52" s="100"/>
      <c r="D52" s="100"/>
      <c r="E52" s="100"/>
      <c r="F52" s="100"/>
      <c r="G52" s="100"/>
      <c r="H52" s="100"/>
    </row>
    <row r="53" spans="2:8">
      <c r="B53" s="212" t="s">
        <v>138</v>
      </c>
      <c r="C53" s="100"/>
      <c r="D53" s="100"/>
      <c r="E53" s="100"/>
      <c r="F53" s="100"/>
      <c r="G53" s="100"/>
      <c r="H53" s="100"/>
    </row>
    <row r="54" spans="2:8">
      <c r="C54" s="100"/>
      <c r="D54" s="100"/>
      <c r="E54" s="100"/>
      <c r="F54" s="100"/>
      <c r="G54" s="100"/>
      <c r="H54" s="100"/>
    </row>
  </sheetData>
  <sheetProtection algorithmName="SHA-512" hashValue="JOoDjmPkRa7U6zivccIUy6qGUacZYmFNEmbFdkLAghbxKeYGhP2Eu1ePkXQ+hl2EjRQ+shljR2261dTKWSSI9A==" saltValue="d3zSGszClO+pZq6LYlrjxQ==" spinCount="100000" sheet="1" objects="1" scenarios="1"/>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Normal="100" workbookViewId="0"/>
  </sheetViews>
  <sheetFormatPr baseColWidth="10" defaultRowHeight="15"/>
  <cols>
    <col min="1" max="1" width="11.42578125" customWidth="1"/>
    <col min="2" max="2" width="54.85546875" bestFit="1" customWidth="1"/>
    <col min="3" max="3" width="11.85546875" customWidth="1"/>
    <col min="4" max="4" width="1" customWidth="1"/>
    <col min="5" max="5" width="12.42578125" customWidth="1"/>
    <col min="6" max="6" width="1" customWidth="1"/>
    <col min="7" max="7" width="13.7109375" bestFit="1" customWidth="1"/>
    <col min="9" max="9" width="11.42578125" customWidth="1"/>
  </cols>
  <sheetData>
    <row r="1" spans="1:8">
      <c r="B1" s="4"/>
    </row>
    <row r="3" spans="1:8">
      <c r="C3" s="105"/>
      <c r="D3" s="105" t="s">
        <v>28</v>
      </c>
      <c r="E3" s="64"/>
      <c r="F3" s="105" t="s">
        <v>28</v>
      </c>
      <c r="G3" s="288" t="s">
        <v>139</v>
      </c>
      <c r="H3" s="288"/>
    </row>
    <row r="4" spans="1:8">
      <c r="B4" s="25" t="s">
        <v>116</v>
      </c>
      <c r="C4" s="258">
        <f>+Summary!C3</f>
        <v>44196</v>
      </c>
      <c r="D4" s="8" t="s">
        <v>28</v>
      </c>
      <c r="E4" s="258">
        <f>+Summary!E3</f>
        <v>43830</v>
      </c>
      <c r="F4" s="104"/>
      <c r="G4" s="102" t="s">
        <v>140</v>
      </c>
      <c r="H4" s="102" t="s">
        <v>29</v>
      </c>
    </row>
    <row r="5" spans="1:8" ht="15.75" thickBot="1">
      <c r="A5" s="16"/>
      <c r="B5" s="36" t="s">
        <v>119</v>
      </c>
      <c r="C5" s="226">
        <v>643</v>
      </c>
      <c r="D5" s="227"/>
      <c r="E5" s="226">
        <v>574.6</v>
      </c>
      <c r="F5" s="107"/>
      <c r="G5" s="226">
        <v>68.3</v>
      </c>
      <c r="H5" s="224">
        <v>0.11899999999999999</v>
      </c>
    </row>
    <row r="6" spans="1:8" ht="15.75" thickBot="1">
      <c r="A6" s="16"/>
      <c r="B6" s="37" t="s">
        <v>215</v>
      </c>
      <c r="C6" s="44">
        <v>234.2</v>
      </c>
      <c r="D6" s="64"/>
      <c r="E6" s="44">
        <v>205.5</v>
      </c>
      <c r="F6" s="64"/>
      <c r="G6" s="44">
        <v>28.7</v>
      </c>
      <c r="H6" s="31">
        <v>0.14000000000000001</v>
      </c>
    </row>
    <row r="7" spans="1:8" ht="15.75" thickBot="1">
      <c r="A7" s="16"/>
      <c r="B7" s="36" t="s">
        <v>330</v>
      </c>
      <c r="C7" s="226">
        <v>84.6</v>
      </c>
      <c r="D7" s="227"/>
      <c r="E7" s="226">
        <v>73.900000000000006</v>
      </c>
      <c r="F7" s="107"/>
      <c r="G7" s="226">
        <v>10.7</v>
      </c>
      <c r="H7" s="224">
        <v>0.14399999999999999</v>
      </c>
    </row>
    <row r="8" spans="1:8" ht="15.75" thickBot="1">
      <c r="A8" s="16"/>
      <c r="B8" s="37" t="s">
        <v>315</v>
      </c>
      <c r="C8" s="44">
        <v>99.9</v>
      </c>
      <c r="D8" s="64"/>
      <c r="E8" s="44">
        <v>75.2</v>
      </c>
      <c r="F8" s="64"/>
      <c r="G8" s="44">
        <v>24.7</v>
      </c>
      <c r="H8" s="31">
        <v>0.32800000000000001</v>
      </c>
    </row>
    <row r="9" spans="1:8" ht="15.75" thickBot="1">
      <c r="A9" s="16"/>
      <c r="B9" s="36" t="s">
        <v>316</v>
      </c>
      <c r="C9" s="226">
        <v>49.7</v>
      </c>
      <c r="D9" s="227"/>
      <c r="E9" s="226">
        <v>56.3</v>
      </c>
      <c r="F9" s="107"/>
      <c r="G9" s="226">
        <v>-6.6</v>
      </c>
      <c r="H9" s="224">
        <v>-0.11700000000000001</v>
      </c>
    </row>
    <row r="10" spans="1:8" ht="15.75" thickBot="1">
      <c r="A10" s="16"/>
      <c r="B10" s="37" t="s">
        <v>302</v>
      </c>
      <c r="C10" s="44">
        <v>877.1</v>
      </c>
      <c r="D10" s="64"/>
      <c r="E10" s="44">
        <v>780.1</v>
      </c>
      <c r="F10" s="64"/>
      <c r="G10" s="44">
        <v>97.1</v>
      </c>
      <c r="H10" s="31">
        <v>0.124</v>
      </c>
    </row>
    <row r="11" spans="1:8" ht="6" customHeight="1">
      <c r="A11" s="16"/>
    </row>
    <row r="12" spans="1:8" ht="15.75" thickBot="1">
      <c r="A12" s="16"/>
      <c r="B12" s="36" t="s">
        <v>93</v>
      </c>
      <c r="C12" s="224">
        <v>3.5999999999999997E-2</v>
      </c>
      <c r="D12" s="58"/>
      <c r="E12" s="224">
        <v>8.8999999999999996E-2</v>
      </c>
      <c r="F12" s="158"/>
      <c r="G12" s="224">
        <v>-5.2999999999999999E-2</v>
      </c>
      <c r="H12" s="224" t="s">
        <v>37</v>
      </c>
    </row>
    <row r="13" spans="1:8" ht="15.75" thickBot="1">
      <c r="A13" s="16"/>
      <c r="B13" s="37" t="s">
        <v>94</v>
      </c>
      <c r="C13" s="31">
        <v>0.04</v>
      </c>
      <c r="D13" s="159"/>
      <c r="E13" s="31">
        <v>9.9000000000000005E-2</v>
      </c>
      <c r="F13" s="159"/>
      <c r="G13" s="31">
        <v>-5.8000000000000003E-2</v>
      </c>
      <c r="H13" s="31" t="s">
        <v>37</v>
      </c>
    </row>
    <row r="14" spans="1:8" ht="15.75" thickBot="1">
      <c r="A14" s="16"/>
      <c r="B14" s="36" t="s">
        <v>95</v>
      </c>
      <c r="C14" s="224">
        <v>3.0000000000000001E-3</v>
      </c>
      <c r="D14" s="58"/>
      <c r="E14" s="224">
        <v>8.0000000000000002E-3</v>
      </c>
      <c r="F14" s="158"/>
      <c r="G14" s="224">
        <v>-5.0000000000000001E-3</v>
      </c>
      <c r="H14" s="224" t="s">
        <v>37</v>
      </c>
    </row>
    <row r="15" spans="1:8" ht="6" customHeight="1">
      <c r="A15" s="16"/>
    </row>
    <row r="16" spans="1:8" ht="15.75" thickBot="1">
      <c r="A16" s="16"/>
      <c r="B16" s="36" t="s">
        <v>216</v>
      </c>
      <c r="C16" s="228">
        <v>1.5299999999999999E-2</v>
      </c>
      <c r="D16" s="227"/>
      <c r="E16" s="228">
        <v>1.6199999999999999E-2</v>
      </c>
      <c r="F16" s="172"/>
      <c r="G16" s="228">
        <v>-8.0000000000000004E-4</v>
      </c>
      <c r="H16" s="224" t="s">
        <v>37</v>
      </c>
    </row>
    <row r="17" spans="1:8" ht="15.75" thickBot="1">
      <c r="A17" s="16"/>
      <c r="B17" s="37" t="s">
        <v>217</v>
      </c>
      <c r="C17" s="44">
        <v>16.8</v>
      </c>
      <c r="D17" s="159"/>
      <c r="E17" s="44">
        <v>15.2</v>
      </c>
      <c r="F17" s="159"/>
      <c r="G17" s="44">
        <v>1.6</v>
      </c>
      <c r="H17" s="31">
        <v>0.107</v>
      </c>
    </row>
    <row r="18" spans="1:8" ht="15.75" thickBot="1">
      <c r="A18" s="16"/>
      <c r="B18" s="36" t="s">
        <v>120</v>
      </c>
      <c r="C18" s="224">
        <v>0.63100000000000001</v>
      </c>
      <c r="D18" s="58"/>
      <c r="E18" s="224">
        <v>0.73599999999999999</v>
      </c>
      <c r="F18" s="58"/>
      <c r="G18" s="224">
        <v>-0.105</v>
      </c>
      <c r="H18" s="32" t="s">
        <v>37</v>
      </c>
    </row>
    <row r="20" spans="1:8">
      <c r="B20" s="212" t="s">
        <v>138</v>
      </c>
    </row>
    <row r="21" spans="1:8">
      <c r="C21" s="179"/>
    </row>
    <row r="22" spans="1:8">
      <c r="C22" s="155"/>
    </row>
  </sheetData>
  <sheetProtection algorithmName="SHA-512" hashValue="4tc/Cu9SVrEjqNNHOAChd2tpCIRqVjJQQo9OI55GVyVwASx5rkdPycrqacWnBAPQnMlSYnjA0/vcA81EeWdLUw==" saltValue="SP7+rnlaOlBz47rx4n8iJw==" spinCount="100000" sheet="1" objects="1" scenarios="1"/>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5"/>
  <cols>
    <col min="1" max="1" width="11.42578125" customWidth="1"/>
    <col min="2" max="2" width="49.85546875" bestFit="1" customWidth="1"/>
    <col min="3" max="3" width="12.85546875" bestFit="1" customWidth="1"/>
    <col min="4" max="4" width="1" customWidth="1"/>
    <col min="5" max="5" width="12.85546875" bestFit="1" customWidth="1"/>
    <col min="6" max="6" width="1" customWidth="1"/>
    <col min="7" max="7" width="13.85546875" bestFit="1" customWidth="1"/>
  </cols>
  <sheetData>
    <row r="1" spans="1:8">
      <c r="B1" s="4"/>
    </row>
    <row r="2" spans="1:8">
      <c r="C2" s="3"/>
    </row>
    <row r="3" spans="1:8">
      <c r="C3" s="8"/>
      <c r="D3" s="8" t="s">
        <v>28</v>
      </c>
      <c r="F3" s="8" t="s">
        <v>28</v>
      </c>
      <c r="G3" s="288" t="s">
        <v>139</v>
      </c>
      <c r="H3" s="288"/>
    </row>
    <row r="4" spans="1:8">
      <c r="B4" s="25" t="s">
        <v>116</v>
      </c>
      <c r="C4" s="258">
        <f>+Summary!C3</f>
        <v>44196</v>
      </c>
      <c r="D4" s="8" t="s">
        <v>28</v>
      </c>
      <c r="E4" s="258">
        <f>+Summary!E3</f>
        <v>43830</v>
      </c>
      <c r="F4" s="114"/>
      <c r="G4" s="102" t="s">
        <v>140</v>
      </c>
      <c r="H4" s="102" t="s">
        <v>29</v>
      </c>
    </row>
    <row r="5" spans="1:8" ht="15.75" thickBot="1">
      <c r="A5" s="16"/>
      <c r="B5" s="36" t="s">
        <v>218</v>
      </c>
      <c r="C5" s="27">
        <v>46393</v>
      </c>
      <c r="D5" s="261"/>
      <c r="E5" s="27">
        <v>41350</v>
      </c>
      <c r="F5" s="115"/>
      <c r="G5" s="27">
        <v>5043</v>
      </c>
      <c r="H5" s="32">
        <v>0.122</v>
      </c>
    </row>
    <row r="6" spans="1:8" ht="15.75" thickBot="1">
      <c r="A6" s="16"/>
      <c r="B6" s="250" t="s">
        <v>331</v>
      </c>
      <c r="C6" s="29">
        <v>42541</v>
      </c>
      <c r="D6" s="261"/>
      <c r="E6" s="29">
        <v>38224</v>
      </c>
      <c r="F6" s="115"/>
      <c r="G6" s="29">
        <v>4317</v>
      </c>
      <c r="H6" s="31">
        <v>0.113</v>
      </c>
    </row>
    <row r="7" spans="1:8" ht="15.75" thickBot="1">
      <c r="A7" s="16"/>
      <c r="B7" s="35" t="s">
        <v>219</v>
      </c>
      <c r="C7" s="27">
        <v>33291</v>
      </c>
      <c r="D7" s="261"/>
      <c r="E7" s="27">
        <v>27790</v>
      </c>
      <c r="F7" s="115"/>
      <c r="G7" s="27">
        <v>5501</v>
      </c>
      <c r="H7" s="32">
        <v>0.19800000000000001</v>
      </c>
    </row>
    <row r="8" spans="1:8" ht="15.75" thickBot="1">
      <c r="A8" s="16"/>
      <c r="B8" s="40" t="s">
        <v>220</v>
      </c>
      <c r="C8" s="29">
        <v>9250</v>
      </c>
      <c r="D8" s="261"/>
      <c r="E8" s="29">
        <v>10433</v>
      </c>
      <c r="F8" s="115"/>
      <c r="G8" s="29">
        <v>-1183</v>
      </c>
      <c r="H8" s="31">
        <v>-0.113</v>
      </c>
    </row>
    <row r="9" spans="1:8" ht="15.75" thickBot="1">
      <c r="A9" s="43"/>
      <c r="B9" s="240" t="s">
        <v>221</v>
      </c>
      <c r="C9" s="27">
        <v>3852</v>
      </c>
      <c r="D9" s="261"/>
      <c r="E9" s="27">
        <v>3126</v>
      </c>
      <c r="F9" s="115"/>
      <c r="G9" s="27">
        <v>726</v>
      </c>
      <c r="H9" s="32">
        <v>0.23200000000000001</v>
      </c>
    </row>
    <row r="10" spans="1:8">
      <c r="A10" s="16"/>
      <c r="B10" s="22"/>
      <c r="C10" s="19"/>
      <c r="D10" s="115"/>
      <c r="E10" s="19"/>
      <c r="F10" s="115"/>
      <c r="G10" s="115"/>
      <c r="H10" s="115"/>
    </row>
    <row r="11" spans="1:8" ht="15.75" thickBot="1">
      <c r="A11" s="16"/>
      <c r="B11" s="36" t="s">
        <v>327</v>
      </c>
      <c r="C11" s="27">
        <v>9839</v>
      </c>
      <c r="D11" s="115"/>
      <c r="E11" s="27">
        <v>10063</v>
      </c>
      <c r="F11" s="115"/>
      <c r="G11" s="27">
        <v>-223</v>
      </c>
      <c r="H11" s="32">
        <v>-2.1999999999999999E-2</v>
      </c>
    </row>
    <row r="12" spans="1:8" ht="15.75" thickBot="1">
      <c r="A12" s="16"/>
      <c r="B12" s="40" t="s">
        <v>222</v>
      </c>
      <c r="C12" s="29">
        <v>6241</v>
      </c>
      <c r="D12" s="115"/>
      <c r="E12" s="29">
        <v>6314</v>
      </c>
      <c r="F12" s="115"/>
      <c r="G12" s="29">
        <v>-72</v>
      </c>
      <c r="H12" s="31">
        <v>-1.0999999999999999E-2</v>
      </c>
    </row>
    <row r="13" spans="1:8" ht="15.75" thickBot="1">
      <c r="A13" s="16"/>
      <c r="B13" s="35" t="s">
        <v>373</v>
      </c>
      <c r="C13" s="27">
        <v>1590</v>
      </c>
      <c r="D13" s="115"/>
      <c r="E13" s="27">
        <v>1532</v>
      </c>
      <c r="F13" s="115"/>
      <c r="G13" s="27">
        <v>58</v>
      </c>
      <c r="H13" s="32">
        <v>3.7999999999999999E-2</v>
      </c>
    </row>
    <row r="14" spans="1:8" ht="15.75" thickBot="1">
      <c r="A14" s="16"/>
      <c r="B14" s="40" t="s">
        <v>288</v>
      </c>
      <c r="C14" s="29">
        <v>507</v>
      </c>
      <c r="D14" s="115"/>
      <c r="E14" s="29">
        <v>680</v>
      </c>
      <c r="F14" s="115"/>
      <c r="G14" s="29">
        <v>-174</v>
      </c>
      <c r="H14" s="31" t="s">
        <v>37</v>
      </c>
    </row>
    <row r="15" spans="1:8" ht="15.75" thickBot="1">
      <c r="A15" s="16"/>
      <c r="B15" s="35" t="s">
        <v>379</v>
      </c>
      <c r="C15" s="27">
        <v>1501</v>
      </c>
      <c r="D15" s="115"/>
      <c r="E15" s="27">
        <v>1537</v>
      </c>
      <c r="F15" s="115"/>
      <c r="G15" s="27">
        <v>-36</v>
      </c>
      <c r="H15" s="32">
        <v>-2.3E-2</v>
      </c>
    </row>
    <row r="16" spans="1:8">
      <c r="B16" s="249"/>
      <c r="C16" s="115"/>
      <c r="D16" s="115"/>
      <c r="E16" s="115"/>
      <c r="F16" s="115"/>
      <c r="G16" s="115"/>
      <c r="H16" s="115"/>
    </row>
    <row r="17" spans="1:8">
      <c r="B17" s="251" t="s">
        <v>325</v>
      </c>
      <c r="C17" s="162">
        <v>52380</v>
      </c>
      <c r="D17" s="162"/>
      <c r="E17" s="162">
        <v>48286</v>
      </c>
      <c r="F17" s="162"/>
      <c r="G17" s="162">
        <v>4094</v>
      </c>
      <c r="H17" s="163">
        <v>8.5000000000000006E-2</v>
      </c>
    </row>
    <row r="18" spans="1:8">
      <c r="B18" s="249"/>
      <c r="C18" s="115"/>
      <c r="D18" s="115"/>
      <c r="E18" s="115"/>
      <c r="F18" s="115"/>
      <c r="G18" s="115"/>
      <c r="H18" s="115"/>
    </row>
    <row r="19" spans="1:8" ht="15.75" thickBot="1">
      <c r="B19" s="36" t="s">
        <v>225</v>
      </c>
      <c r="C19" s="27">
        <v>16479</v>
      </c>
      <c r="D19" s="115"/>
      <c r="E19" s="27">
        <v>13083</v>
      </c>
      <c r="F19" s="115"/>
      <c r="G19" s="27">
        <v>3396</v>
      </c>
      <c r="H19" s="32">
        <v>0.26</v>
      </c>
    </row>
    <row r="20" spans="1:8" ht="15.75" thickBot="1">
      <c r="A20" s="16"/>
      <c r="B20" s="40" t="s">
        <v>271</v>
      </c>
      <c r="C20" s="29">
        <v>3248</v>
      </c>
      <c r="D20" s="115"/>
      <c r="E20" s="29">
        <v>3435</v>
      </c>
      <c r="F20" s="115"/>
      <c r="G20" s="29">
        <v>-187</v>
      </c>
      <c r="H20" s="31">
        <v>-5.3999999999999999E-2</v>
      </c>
    </row>
    <row r="21" spans="1:8" ht="15.75" thickBot="1">
      <c r="A21" s="16"/>
      <c r="B21" s="35" t="s">
        <v>223</v>
      </c>
      <c r="C21" s="27">
        <v>4624</v>
      </c>
      <c r="D21" s="115"/>
      <c r="E21" s="27">
        <v>4989</v>
      </c>
      <c r="F21" s="115"/>
      <c r="G21" s="27">
        <v>-366</v>
      </c>
      <c r="H21" s="32">
        <v>-7.2999999999999995E-2</v>
      </c>
    </row>
    <row r="22" spans="1:8" ht="15.75" thickBot="1">
      <c r="A22" s="16"/>
      <c r="B22" s="40" t="s">
        <v>224</v>
      </c>
      <c r="C22" s="29">
        <v>8607</v>
      </c>
      <c r="D22" s="115"/>
      <c r="E22" s="29">
        <v>4659</v>
      </c>
      <c r="F22" s="115"/>
      <c r="G22" s="29">
        <v>3948</v>
      </c>
      <c r="H22" s="31">
        <v>0.84699999999999998</v>
      </c>
    </row>
    <row r="23" spans="1:8">
      <c r="B23" s="211" t="s">
        <v>287</v>
      </c>
    </row>
    <row r="24" spans="1:8">
      <c r="B24" s="212" t="s">
        <v>138</v>
      </c>
    </row>
  </sheetData>
  <sheetProtection algorithmName="SHA-512" hashValue="W3hhaECi+vVEWP1u3s9zLwhOuXSM1IN9rK/4lsJdvBb4L6WD7HLTTXkB2dMZ0gAwj/j3ilYAds8FbHSRMZ3yiQ==" saltValue="nALbcJyuRDjrMx0nwWbetQ==" spinCount="100000" sheet="1" objects="1" scenarios="1"/>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zoomScale="97" zoomScaleNormal="100" workbookViewId="0"/>
  </sheetViews>
  <sheetFormatPr baseColWidth="10" defaultRowHeight="15"/>
  <cols>
    <col min="1" max="1" width="11.42578125" customWidth="1"/>
    <col min="2" max="2" width="61.5703125" customWidth="1"/>
    <col min="3" max="3" width="17.28515625" customWidth="1"/>
    <col min="4" max="4" width="1" customWidth="1"/>
    <col min="5" max="5" width="11.7109375" customWidth="1"/>
    <col min="6" max="6" width="1" customWidth="1"/>
    <col min="7" max="7" width="14.140625" bestFit="1" customWidth="1"/>
    <col min="8" max="8" width="13" bestFit="1" customWidth="1"/>
  </cols>
  <sheetData>
    <row r="1" spans="1:8">
      <c r="B1" s="4"/>
    </row>
    <row r="3" spans="1:8">
      <c r="C3" s="8"/>
      <c r="D3" s="8" t="s">
        <v>28</v>
      </c>
      <c r="F3" s="8" t="s">
        <v>28</v>
      </c>
      <c r="G3" s="288" t="s">
        <v>139</v>
      </c>
      <c r="H3" s="288"/>
    </row>
    <row r="4" spans="1:8">
      <c r="B4" s="25" t="s">
        <v>116</v>
      </c>
      <c r="C4" s="258">
        <f>+Summary!C3</f>
        <v>44196</v>
      </c>
      <c r="D4" s="8" t="s">
        <v>28</v>
      </c>
      <c r="E4" s="258">
        <f>+Summary!E3</f>
        <v>43830</v>
      </c>
      <c r="F4" s="108"/>
      <c r="G4" s="102" t="s">
        <v>140</v>
      </c>
      <c r="H4" s="102" t="s">
        <v>29</v>
      </c>
    </row>
    <row r="5" spans="1:8" ht="15.75" thickBot="1">
      <c r="A5" s="16"/>
      <c r="B5" s="36" t="s">
        <v>226</v>
      </c>
      <c r="C5" s="109">
        <v>39518</v>
      </c>
      <c r="D5" s="50"/>
      <c r="E5" s="109">
        <v>37995</v>
      </c>
      <c r="F5" s="50"/>
      <c r="G5" s="109">
        <v>1523</v>
      </c>
      <c r="H5" s="110">
        <v>0.04</v>
      </c>
    </row>
    <row r="6" spans="1:8" ht="15.75" thickBot="1">
      <c r="A6" s="16"/>
      <c r="B6" s="40" t="s">
        <v>227</v>
      </c>
      <c r="C6" s="111">
        <v>418</v>
      </c>
      <c r="D6" s="50"/>
      <c r="E6" s="111">
        <v>855</v>
      </c>
      <c r="F6" s="50"/>
      <c r="G6" s="111">
        <v>-437</v>
      </c>
      <c r="H6" s="112">
        <v>-0.51200000000000001</v>
      </c>
    </row>
    <row r="7" spans="1:8" ht="15.75" thickBot="1">
      <c r="A7" s="16"/>
      <c r="B7" s="35" t="s">
        <v>228</v>
      </c>
      <c r="C7" s="109">
        <v>39100</v>
      </c>
      <c r="D7" s="50"/>
      <c r="E7" s="109">
        <v>37140</v>
      </c>
      <c r="F7" s="50"/>
      <c r="G7" s="109">
        <v>1960</v>
      </c>
      <c r="H7" s="110">
        <v>5.2999999999999999E-2</v>
      </c>
    </row>
    <row r="8" spans="1:8" ht="15.75" thickBot="1">
      <c r="A8" s="16"/>
      <c r="B8" s="28" t="s">
        <v>374</v>
      </c>
      <c r="C8" s="111">
        <v>17540</v>
      </c>
      <c r="D8" s="50"/>
      <c r="E8" s="111">
        <v>18517</v>
      </c>
      <c r="F8" s="50"/>
      <c r="G8" s="111">
        <v>-977</v>
      </c>
      <c r="H8" s="112">
        <v>-5.2999999999999999E-2</v>
      </c>
    </row>
    <row r="9" spans="1:8" ht="15.75" thickBot="1">
      <c r="A9" s="16"/>
      <c r="B9" s="45" t="s">
        <v>268</v>
      </c>
      <c r="C9" s="109">
        <v>15901</v>
      </c>
      <c r="D9" s="50"/>
      <c r="E9" s="109">
        <v>17025</v>
      </c>
      <c r="F9" s="50"/>
      <c r="G9" s="109">
        <v>-1124</v>
      </c>
      <c r="H9" s="110">
        <v>-6.6000000000000003E-2</v>
      </c>
    </row>
    <row r="10" spans="1:8" ht="15.75" thickBot="1">
      <c r="A10" s="16"/>
      <c r="B10" s="46" t="s">
        <v>375</v>
      </c>
      <c r="C10" s="111">
        <v>1639</v>
      </c>
      <c r="D10" s="50"/>
      <c r="E10" s="111">
        <v>1493</v>
      </c>
      <c r="F10" s="50"/>
      <c r="G10" s="111">
        <v>146</v>
      </c>
      <c r="H10" s="112">
        <v>9.8000000000000004E-2</v>
      </c>
    </row>
    <row r="11" spans="1:8" ht="15.75" thickBot="1">
      <c r="A11" s="16"/>
      <c r="B11" s="26" t="s">
        <v>376</v>
      </c>
      <c r="C11" s="109">
        <v>15715</v>
      </c>
      <c r="D11" s="50"/>
      <c r="E11" s="109">
        <v>14680</v>
      </c>
      <c r="F11" s="50"/>
      <c r="G11" s="109">
        <v>1035</v>
      </c>
      <c r="H11" s="110">
        <v>7.0000000000000007E-2</v>
      </c>
    </row>
    <row r="12" spans="1:8" ht="15.75" thickBot="1">
      <c r="A12" s="16"/>
      <c r="B12" s="46" t="s">
        <v>266</v>
      </c>
      <c r="C12" s="111">
        <v>1174</v>
      </c>
      <c r="D12" s="50"/>
      <c r="E12" s="111">
        <v>1142</v>
      </c>
      <c r="F12" s="50"/>
      <c r="G12" s="111">
        <v>32</v>
      </c>
      <c r="H12" s="112">
        <v>2.8000000000000001E-2</v>
      </c>
    </row>
    <row r="13" spans="1:8" ht="15.75" thickBot="1">
      <c r="A13" s="178"/>
      <c r="B13" s="45" t="s">
        <v>267</v>
      </c>
      <c r="C13" s="109">
        <v>14540</v>
      </c>
      <c r="D13" s="50"/>
      <c r="E13" s="109">
        <v>13537</v>
      </c>
      <c r="F13" s="50"/>
      <c r="G13" s="109">
        <v>1003</v>
      </c>
      <c r="H13" s="110">
        <v>7.3999999999999996E-2</v>
      </c>
    </row>
    <row r="14" spans="1:8" ht="15.75" thickBot="1">
      <c r="A14" s="16"/>
      <c r="B14" s="28" t="s">
        <v>265</v>
      </c>
      <c r="C14" s="111">
        <v>5206</v>
      </c>
      <c r="D14" s="50"/>
      <c r="E14" s="111">
        <v>2959</v>
      </c>
      <c r="F14" s="50"/>
      <c r="G14" s="111">
        <v>2247</v>
      </c>
      <c r="H14" s="112">
        <v>0.75900000000000001</v>
      </c>
    </row>
    <row r="15" spans="1:8" ht="15.75" thickBot="1">
      <c r="A15" s="16"/>
      <c r="B15" s="26" t="s">
        <v>377</v>
      </c>
      <c r="C15" s="109">
        <v>639</v>
      </c>
      <c r="D15" s="50"/>
      <c r="E15" s="109">
        <v>983</v>
      </c>
      <c r="F15" s="50"/>
      <c r="G15" s="109">
        <v>-344</v>
      </c>
      <c r="H15" s="110">
        <v>-0.35</v>
      </c>
    </row>
    <row r="16" spans="1:8">
      <c r="A16" s="16"/>
      <c r="B16" s="173"/>
      <c r="C16" s="174"/>
      <c r="D16" s="50"/>
      <c r="E16" s="174"/>
      <c r="F16" s="50"/>
      <c r="G16" s="174"/>
      <c r="H16" s="175"/>
    </row>
    <row r="17" spans="1:8" ht="15.75" thickBot="1">
      <c r="A17" s="16"/>
      <c r="B17" s="36" t="s">
        <v>270</v>
      </c>
      <c r="C17" s="109">
        <v>-429</v>
      </c>
      <c r="D17" s="176"/>
      <c r="E17" s="109">
        <v>-472</v>
      </c>
      <c r="F17" s="176"/>
      <c r="G17" s="109">
        <v>43</v>
      </c>
      <c r="H17" s="110">
        <v>-9.0999999999999998E-2</v>
      </c>
    </row>
    <row r="18" spans="1:8">
      <c r="B18" s="249"/>
      <c r="C18" s="273"/>
      <c r="D18" s="50"/>
      <c r="E18" s="50"/>
      <c r="F18" s="50"/>
      <c r="G18" s="50"/>
      <c r="H18" s="113"/>
    </row>
    <row r="19" spans="1:8" ht="15.75" thickBot="1">
      <c r="B19" s="36" t="s">
        <v>337</v>
      </c>
      <c r="C19" s="109">
        <v>39529</v>
      </c>
      <c r="D19" s="50"/>
      <c r="E19" s="109">
        <v>37612</v>
      </c>
      <c r="F19" s="50"/>
      <c r="G19" s="109">
        <v>1917</v>
      </c>
      <c r="H19" s="110">
        <v>5.0999999999999997E-2</v>
      </c>
    </row>
    <row r="20" spans="1:8" ht="15.75" thickBot="1">
      <c r="A20" s="16"/>
      <c r="B20" s="280" t="s">
        <v>277</v>
      </c>
      <c r="C20" s="111">
        <v>39153</v>
      </c>
      <c r="D20" s="50"/>
      <c r="E20" s="111">
        <v>36996</v>
      </c>
      <c r="F20" s="50"/>
      <c r="G20" s="111">
        <v>2157</v>
      </c>
      <c r="H20" s="112">
        <v>5.8000000000000003E-2</v>
      </c>
    </row>
    <row r="21" spans="1:8" ht="15.75" thickBot="1">
      <c r="A21" s="16"/>
      <c r="B21" s="35" t="s">
        <v>269</v>
      </c>
      <c r="C21" s="109">
        <v>377</v>
      </c>
      <c r="D21" s="176"/>
      <c r="E21" s="109">
        <v>617</v>
      </c>
      <c r="F21" s="176"/>
      <c r="G21" s="109">
        <v>-240</v>
      </c>
      <c r="H21" s="110">
        <v>-0.38900000000000001</v>
      </c>
    </row>
    <row r="22" spans="1:8">
      <c r="A22" s="16"/>
      <c r="B22" s="166"/>
      <c r="C22" s="174"/>
      <c r="D22" s="50"/>
      <c r="E22" s="174"/>
      <c r="F22" s="50"/>
      <c r="G22" s="174"/>
      <c r="H22" s="175"/>
    </row>
    <row r="23" spans="1:8" ht="15.75" thickBot="1">
      <c r="A23" s="16"/>
      <c r="B23" s="36" t="s">
        <v>336</v>
      </c>
      <c r="C23" s="109"/>
      <c r="D23" s="176"/>
      <c r="E23" s="109"/>
      <c r="F23" s="176"/>
      <c r="G23" s="109"/>
      <c r="H23" s="110"/>
    </row>
    <row r="24" spans="1:8" ht="15.75" thickBot="1">
      <c r="A24" s="16"/>
      <c r="B24" s="40" t="s">
        <v>317</v>
      </c>
      <c r="C24" s="111">
        <v>37337</v>
      </c>
      <c r="D24" s="274"/>
      <c r="E24" s="111">
        <v>35239</v>
      </c>
      <c r="F24" s="274"/>
      <c r="G24" s="111">
        <v>2098</v>
      </c>
      <c r="H24" s="112">
        <v>0.06</v>
      </c>
    </row>
    <row r="25" spans="1:8" ht="15.75" thickBot="1">
      <c r="A25" s="16"/>
      <c r="B25" s="35" t="s">
        <v>318</v>
      </c>
      <c r="C25" s="109">
        <v>1391</v>
      </c>
      <c r="D25" s="274"/>
      <c r="E25" s="109">
        <v>1341</v>
      </c>
      <c r="F25" s="274"/>
      <c r="G25" s="109">
        <v>50</v>
      </c>
      <c r="H25" s="110">
        <v>3.7999999999999999E-2</v>
      </c>
    </row>
    <row r="26" spans="1:8" ht="15.75" thickBot="1">
      <c r="A26" s="16"/>
      <c r="B26" s="40" t="s">
        <v>319</v>
      </c>
      <c r="C26" s="111">
        <v>801</v>
      </c>
      <c r="D26" s="274"/>
      <c r="E26" s="111">
        <v>1032</v>
      </c>
      <c r="F26" s="274"/>
      <c r="G26" s="111">
        <v>-231</v>
      </c>
      <c r="H26" s="112">
        <v>-0.224</v>
      </c>
    </row>
    <row r="27" spans="1:8">
      <c r="A27" s="16"/>
      <c r="B27" s="173"/>
      <c r="C27" s="174"/>
      <c r="D27" s="50"/>
      <c r="E27" s="174"/>
      <c r="F27" s="50"/>
      <c r="G27" s="174"/>
      <c r="H27" s="175"/>
    </row>
    <row r="28" spans="1:8" ht="15.75" thickBot="1">
      <c r="A28" s="16"/>
      <c r="B28" s="36" t="s">
        <v>320</v>
      </c>
      <c r="C28" s="174"/>
      <c r="D28" s="50"/>
      <c r="E28" s="174"/>
      <c r="F28" s="50"/>
      <c r="G28" s="174"/>
      <c r="H28" s="175"/>
    </row>
    <row r="29" spans="1:8" ht="15.75" thickBot="1">
      <c r="A29" s="16"/>
      <c r="B29" s="40" t="s">
        <v>317</v>
      </c>
      <c r="C29" s="111">
        <v>159</v>
      </c>
      <c r="D29" s="50"/>
      <c r="E29" s="111">
        <v>87</v>
      </c>
      <c r="F29" s="50"/>
      <c r="G29" s="111">
        <v>71</v>
      </c>
      <c r="H29" s="112">
        <v>0.81899999999999995</v>
      </c>
    </row>
    <row r="30" spans="1:8" ht="15.75" thickBot="1">
      <c r="A30" s="16"/>
      <c r="B30" s="35" t="s">
        <v>318</v>
      </c>
      <c r="C30" s="109">
        <v>89</v>
      </c>
      <c r="D30" s="50"/>
      <c r="E30" s="109">
        <v>105</v>
      </c>
      <c r="F30" s="50"/>
      <c r="G30" s="109">
        <v>-16</v>
      </c>
      <c r="H30" s="110">
        <v>-0.152</v>
      </c>
    </row>
    <row r="31" spans="1:8" ht="15.75" thickBot="1">
      <c r="A31" s="16"/>
      <c r="B31" s="40" t="s">
        <v>319</v>
      </c>
      <c r="C31" s="111">
        <v>402</v>
      </c>
      <c r="D31" s="50"/>
      <c r="E31" s="111">
        <v>402</v>
      </c>
      <c r="F31" s="50"/>
      <c r="G31" s="111">
        <v>1</v>
      </c>
      <c r="H31" s="112">
        <v>2E-3</v>
      </c>
    </row>
    <row r="32" spans="1:8">
      <c r="A32" s="16"/>
      <c r="B32" s="166"/>
      <c r="C32" s="174"/>
      <c r="D32" s="50"/>
      <c r="E32" s="174"/>
      <c r="F32" s="50"/>
      <c r="G32" s="174"/>
      <c r="H32" s="175"/>
    </row>
    <row r="33" spans="1:8" ht="15.75" thickBot="1">
      <c r="A33" s="16"/>
      <c r="B33" s="36" t="s">
        <v>276</v>
      </c>
      <c r="C33" s="109">
        <v>38352</v>
      </c>
      <c r="D33" s="50"/>
      <c r="E33" s="109">
        <v>35963</v>
      </c>
      <c r="F33" s="50"/>
      <c r="G33" s="109">
        <v>2389</v>
      </c>
      <c r="H33" s="110">
        <v>6.6000000000000003E-2</v>
      </c>
    </row>
    <row r="35" spans="1:8">
      <c r="B35" s="47" t="s">
        <v>338</v>
      </c>
    </row>
    <row r="36" spans="1:8">
      <c r="B36" s="212" t="s">
        <v>138</v>
      </c>
    </row>
    <row r="37" spans="1:8">
      <c r="C37" s="21"/>
    </row>
    <row r="39" spans="1:8">
      <c r="C39" s="21"/>
    </row>
  </sheetData>
  <sheetProtection algorithmName="SHA-512" hashValue="vP1fLsU77A7Wvz0RC6SwR/3Gnp8UpA8vAZxLbEPFCkVYwYlqshyinUUOn/Pf70b9sm0Rs/b691qDQabhbunAlg==" saltValue="YK74pmgls+oe3BP9e8zVYg==" spinCount="100000" sheet="1" objects="1" scenarios="1"/>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Overall</vt:lpstr>
      <vt:lpstr>Index</vt:lpstr>
      <vt:lpstr>Notes</vt:lpstr>
      <vt:lpstr>Summary</vt:lpstr>
      <vt:lpstr>Balance sheet</vt:lpstr>
      <vt:lpstr>Income Statement</vt:lpstr>
      <vt:lpstr>Profitability</vt:lpstr>
      <vt:lpstr>Customer Resources</vt:lpstr>
      <vt:lpstr>Loans and advances</vt:lpstr>
      <vt:lpstr>Risk management</vt:lpstr>
      <vt:lpstr>Foreclosed assets</vt:lpstr>
      <vt:lpstr>Solvency</vt:lpstr>
      <vt:lpstr>Liquidity</vt:lpstr>
      <vt:lpstr>Other information</vt:lpstr>
      <vt:lpstr>Glossary</vt:lpstr>
      <vt:lpstr>Disclaimer</vt:lpstr>
      <vt:lpstr>Glossary!_Hlk514416695</vt:lpstr>
      <vt:lpstr>Glossary!_Hlk514416712</vt:lpstr>
    </vt:vector>
  </TitlesOfParts>
  <Company>ABANCA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Goldar Blanco, Angel Manuel</dc:creator>
  <cp:lastModifiedBy>ABANCA</cp:lastModifiedBy>
  <dcterms:created xsi:type="dcterms:W3CDTF">2019-02-21T12:44:47Z</dcterms:created>
  <dcterms:modified xsi:type="dcterms:W3CDTF">2021-02-03T08:45:07Z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