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V:\Departamento\7344-Planificacion_Estudios\R.Inversores\Presentaciones\2024\24.12 Resultados diciembre 2024\24.12 Excel información financiera\"/>
    </mc:Choice>
  </mc:AlternateContent>
  <xr:revisionPtr revIDLastSave="0" documentId="13_ncr:1_{25E7D1C9-DC8D-4636-92CB-1B038128FAD2}" xr6:coauthVersionLast="47" xr6:coauthVersionMax="47" xr10:uidLastSave="{00000000-0000-0000-0000-000000000000}"/>
  <bookViews>
    <workbookView xWindow="-120" yWindow="-120" windowWidth="29040" windowHeight="1572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Credit"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Glossary!$C$35</definedName>
    <definedName name="_Hlk514416712" localSheetId="14">Glossary!$C$36</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21" i="4" l="1"/>
  <c r="H21" i="4"/>
  <c r="G5" i="11" l="1"/>
  <c r="H5" i="11"/>
</calcChain>
</file>

<file path=xl/sharedStrings.xml><?xml version="1.0" encoding="utf-8"?>
<sst xmlns="http://schemas.openxmlformats.org/spreadsheetml/2006/main" count="661" uniqueCount="397">
  <si>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</si>
  <si>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</si>
  <si>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</si>
  <si>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</si>
  <si>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</si>
  <si>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</si>
  <si>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</si>
  <si>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</si>
  <si>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</si>
  <si>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</si>
  <si>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</si>
  <si>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</si>
  <si>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</si>
  <si>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</si>
  <si>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</si>
  <si>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</si>
  <si>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</si>
  <si>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</si>
  <si>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</si>
  <si>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</si>
  <si>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</si>
  <si>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</si>
  <si>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</si>
  <si>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</si>
  <si>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</si>
  <si>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</si>
  <si>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</si>
  <si>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</si>
  <si>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</si>
  <si>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</si>
  <si>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</si>
  <si>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</si>
  <si>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</si>
  <si>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</si>
  <si>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</si>
  <si>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</si>
  <si>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</si>
  <si>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</si>
  <si>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</si>
  <si>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</si>
  <si>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</si>
  <si>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</si>
  <si>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</si>
  <si>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</si>
  <si>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</si>
  <si>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</si>
  <si>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</si>
  <si>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</si>
  <si>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</si>
  <si>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</si>
  <si>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</si>
  <si>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</si>
  <si>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</si>
  <si>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</si>
  <si>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</si>
  <si>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</si>
  <si>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</si>
  <si>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</si>
  <si>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</si>
  <si>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</si>
  <si>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</si>
  <si>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</si>
  <si>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</si>
  <si>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</si>
  <si>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</si>
  <si>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</si>
  <si>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</si>
  <si>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</si>
  <si>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</si>
  <si>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</si>
  <si>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</si>
  <si>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</si>
  <si>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</si>
  <si>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</si>
  <si>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</si>
  <si>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</si>
  <si>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</si>
  <si>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</si>
  <si>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</si>
  <si>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</si>
  <si>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</si>
  <si>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</si>
  <si>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</si>
  <si>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</si>
  <si>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</si>
  <si>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</si>
  <si>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</si>
  <si>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</si>
  <si>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</si>
  <si>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</si>
  <si>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</si>
  <si>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</si>
  <si>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</si>
  <si>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</si>
  <si>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</si>
  <si>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</si>
  <si>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</si>
  <si>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</si>
  <si>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</si>
  <si>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</si>
  <si>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</si>
  <si>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</si>
  <si>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</si>
  <si>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</si>
  <si>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</si>
  <si>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</si>
  <si>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</si>
  <si>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</si>
  <si>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</si>
  <si>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</si>
  <si>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</si>
  <si>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</si>
  <si>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</si>
  <si>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</si>
  <si>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</si>
  <si>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</si>
  <si>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</si>
  <si>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</si>
  <si>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</si>
  <si>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</si>
  <si>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</si>
  <si>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</si>
  <si>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</si>
  <si>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</si>
  <si>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</si>
  <si>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</si>
  <si>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</si>
  <si>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</si>
  <si>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</si>
  <si>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</si>
  <si>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</si>
  <si>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</si>
  <si>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</si>
  <si>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</si>
  <si>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</si>
  <si>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</si>
  <si>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</si>
  <si>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</si>
  <si>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</si>
  <si>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</si>
  <si>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</si>
  <si>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</si>
  <si>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</si>
  <si>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</si>
  <si>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</si>
  <si>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</si>
  <si>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</si>
  <si>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</si>
  <si>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</si>
  <si>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</si>
  <si>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</si>
  <si>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</si>
  <si>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</si>
  <si>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</si>
  <si>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</si>
  <si>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</si>
  <si>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</si>
  <si>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</si>
  <si>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</si>
  <si>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</si>
  <si>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</si>
  <si>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</si>
  <si>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</si>
  <si>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</si>
  <si>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</si>
  <si>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</si>
  <si>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</si>
  <si>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</si>
  <si>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</si>
  <si>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</si>
  <si>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</si>
  <si>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</si>
  <si>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</si>
  <si>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</si>
  <si>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</si>
  <si>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</si>
  <si>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</si>
  <si>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</si>
  <si>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</si>
  <si>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</si>
  <si>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</si>
  <si>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</si>
  <si>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</si>
  <si>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</si>
  <si>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</si>
  <si>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</si>
  <si>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</si>
  <si>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</si>
  <si>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</si>
  <si>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</si>
  <si>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</si>
  <si>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</si>
  <si>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</si>
  <si>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</si>
  <si>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</si>
  <si>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</si>
  <si>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</si>
  <si>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</si>
  <si>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</si>
  <si>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</si>
  <si>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</si>
  <si>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</si>
  <si>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</si>
  <si>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</si>
  <si>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</si>
  <si>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</si>
  <si>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</si>
  <si>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</si>
  <si>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</si>
  <si>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</si>
  <si>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</si>
  <si>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</si>
  <si>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</si>
  <si>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</si>
  <si>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</si>
  <si>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</si>
  <si>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</si>
  <si>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</si>
  <si>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</si>
  <si>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</si>
  <si>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Interbank</t>
  </si>
  <si>
    <t>Central banks (ECB)</t>
  </si>
  <si>
    <t>Wholesale resources</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</si>
  <si>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</si>
  <si>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</si>
  <si>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</si>
  <si>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</si>
  <si>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</si>
  <si>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</si>
  <si>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</si>
  <si>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</si>
  <si>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</si>
  <si>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</si>
  <si>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</si>
  <si>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</si>
  <si>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</si>
  <si>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</si>
  <si>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</si>
  <si>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</si>
  <si>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</si>
  <si>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</si>
  <si>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</si>
  <si>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</si>
  <si>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</si>
  <si>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NPL (Non-performing Loans) ratio</t>
  </si>
  <si>
    <t>NPL (Non-performing Loans) coverage ratio</t>
  </si>
  <si>
    <t>Foreclosed assets over total assets ratio</t>
  </si>
  <si>
    <t>NPA (Non-performing Assets)</t>
  </si>
  <si>
    <t>NPA (Non-performing Assets) ratio</t>
  </si>
  <si>
    <t>NPA (Non-performing Assets) coverage ratio</t>
  </si>
  <si>
    <t>RWA (Risk Weighted Assets) density</t>
  </si>
  <si>
    <t>Quotient between risk-weighted assets (phase-in) and total assets</t>
  </si>
  <si>
    <t>Liquid assets</t>
  </si>
  <si>
    <t>LTD (Loan to Deposits) ratio</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</si>
  <si>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</si>
  <si>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</si>
  <si>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</si>
  <si>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</si>
  <si>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</si>
  <si>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</si>
  <si>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</si>
  <si>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Breakdown of foreclosed assets by type</t>
  </si>
  <si>
    <t>Retail deposit from customers</t>
  </si>
  <si>
    <t>Net Stable Funding Ratio (NSFR)</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</si>
  <si>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</si>
  <si>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</si>
  <si>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</si>
  <si>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</si>
  <si>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</si>
  <si>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</si>
  <si>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</si>
  <si>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</si>
  <si>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</si>
  <si>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</si>
  <si>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</si>
  <si>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</si>
  <si>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</si>
  <si>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</si>
  <si>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</si>
  <si>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</si>
  <si>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</si>
  <si>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</si>
  <si>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</si>
  <si>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</si>
  <si>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</si>
  <si>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</si>
  <si>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</si>
  <si>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</si>
  <si>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</si>
  <si>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</si>
  <si>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</si>
  <si>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</si>
  <si>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</si>
  <si>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</si>
  <si>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</si>
  <si>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</si>
  <si>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</si>
  <si>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</si>
  <si>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</si>
  <si>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</si>
  <si>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foreclosed assets</t>
  </si>
  <si>
    <t>Total retail funds (1+2)</t>
  </si>
  <si>
    <t>Off-balance sheet funds</t>
  </si>
  <si>
    <t>Off-balance sheet funds (2)</t>
  </si>
  <si>
    <t>BALANCE SHEET</t>
  </si>
  <si>
    <t>Total equity</t>
  </si>
  <si>
    <t>Retail deposits from customers (1)</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</si>
  <si>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</si>
  <si>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</si>
  <si>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</si>
  <si>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</si>
  <si>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</si>
  <si>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</si>
  <si>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</si>
  <si>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</si>
  <si>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</si>
  <si>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</si>
  <si>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</si>
  <si>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</si>
  <si>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</si>
  <si>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</si>
  <si>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</si>
  <si>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</si>
  <si>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</si>
  <si>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</si>
  <si>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</si>
  <si>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</si>
  <si>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</si>
  <si>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</si>
  <si>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</si>
  <si>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</si>
  <si>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</si>
  <si>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</si>
  <si>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</si>
  <si>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</si>
  <si>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</si>
  <si>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</si>
  <si>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</si>
  <si>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</si>
  <si>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</si>
  <si>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</si>
  <si>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</si>
  <si>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</si>
  <si>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</si>
  <si>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</si>
  <si>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</si>
  <si>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</si>
  <si>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</si>
  <si>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</si>
  <si>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</si>
  <si>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</si>
  <si>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</si>
  <si>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</si>
  <si>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Agents</t>
  </si>
  <si>
    <t xml:space="preserve">  Revaluation reserves</t>
  </si>
  <si>
    <t xml:space="preserve">Financial liabilities designed at fair value </t>
  </si>
  <si>
    <t>Financial liabilities at amortised cost through profit and loss</t>
  </si>
  <si>
    <t xml:space="preserve">  Other long-term obligations to employee</t>
  </si>
  <si>
    <t>n.a.</t>
  </si>
  <si>
    <t>From off-balance sheet funds and insurance products</t>
  </si>
  <si>
    <t>* Includes discrecionary portfolio management</t>
  </si>
  <si>
    <t>** Consists of both covered bonds and hybrid intruments issuances</t>
  </si>
  <si>
    <t>Issuances**</t>
  </si>
  <si>
    <t>Investment funds*</t>
  </si>
  <si>
    <t>Insurance products*</t>
  </si>
  <si>
    <t>Gains or (-) losses on financial assets and liabilities designated at fair value through profit or loss, net</t>
  </si>
  <si>
    <t>Cost to income ratio*</t>
  </si>
  <si>
    <t>Valuation adjustments to customers</t>
  </si>
  <si>
    <t>o.w impairment losses to customers</t>
  </si>
  <si>
    <t>Performing credit portfolio</t>
  </si>
  <si>
    <t>Impairment losses of credit to customers</t>
  </si>
  <si>
    <t>Impairment losses of credit to customers and foreclosed assets</t>
  </si>
  <si>
    <t>Sum of the gross amounts corresponding to impaired assets in credit to customers and foreclosed assets</t>
  </si>
  <si>
    <t>Quotient between impairment losses of credit to customers and foreclosed assets and total non-performing assets</t>
  </si>
  <si>
    <t>Quotient between impairment losses on credit to customers and impaired assets thereof</t>
  </si>
  <si>
    <t>Credit to customers</t>
  </si>
  <si>
    <t xml:space="preserve">*Cost to income excluding attainment costs and temporary lien of credit institutions and financial credit establishments as of sep-24: 46,5% </t>
  </si>
  <si>
    <t xml:space="preserve">Credit (net) </t>
  </si>
  <si>
    <t>Quotient between impaired assets (gross) in credit to customers and credit to customers (gross) excluding other assets</t>
  </si>
  <si>
    <t>Quotient between non-performing assets (NPAs) and the sum of credit to customers (gross) excluding other assets plus foreclosed assets (gross)</t>
  </si>
  <si>
    <t xml:space="preserve">Credit to customers (gross) </t>
  </si>
  <si>
    <t>*Corresponds to one-off activities on loans and advances to customers: Guarantees given, advance to Social Security due to extra payment (only in June)…</t>
  </si>
  <si>
    <t>Debt instruments associated with credit operations</t>
  </si>
  <si>
    <t>Loans to customers</t>
  </si>
  <si>
    <t>Difference between the average yield of performing credit portfolio and average cost of deposits</t>
  </si>
  <si>
    <t xml:space="preserve">Credit to customers (gross) excluding other assets minus impaired assets in credit to customers </t>
  </si>
  <si>
    <t>Sum of credit to customers, plus retail customer funds (retail customer deposits + Off-balance sheet funds)</t>
  </si>
  <si>
    <t>Quotient between credit to customers and retail deposits from customers</t>
  </si>
  <si>
    <t>Credit</t>
  </si>
  <si>
    <t>Reverse repurchase agreements (RRP)</t>
  </si>
  <si>
    <t>Breakdown by segment of credit to customers (net)+RRP</t>
  </si>
  <si>
    <t>Breakdown by stage of credit to customers (gross)+RRP</t>
  </si>
  <si>
    <t>Loans and advances to customers (net) plus debt instruments associated with credit operations minus reserve repurchase agreements</t>
  </si>
  <si>
    <t>Quotient between credit to customers plus reserve repurchase agreements and deposits from customers</t>
  </si>
  <si>
    <t>31-12-2023 (*)</t>
  </si>
  <si>
    <t>Quotient between the retail business volume and employees of the banking activity</t>
  </si>
  <si>
    <t xml:space="preserve">Quotient between non-performing assets (NPAs) plus non-performing debt securities (not previously considered) and the sum of impairment losses of credit to customers, foreclosed assets and debt securities (not  previously considered) plus capital, share premium and reserves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</si>
</sst>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3">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sz val="8"/>
      <name val="Calibri"/>
      <family val="2"/>
      <scheme val="minor"/>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76">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xf numFmtId="0" fontId="26" fillId="0" borderId="0" xfId="0" applyFont="1"/>
    <xf numFmtId="0" fontId="29" fillId="2" borderId="0" xfId="0" applyFont="1" applyFill="1" applyAlignment="1">
      <alignment wrapText="1" shrinkToFit="1"/>
    </xf>
    <xf numFmtId="0" fontId="33" fillId="2" borderId="0" xfId="0" applyFont="1" applyFill="1"/>
    <xf numFmtId="0" fontId="31" fillId="2" borderId="0" xfId="0" applyFont="1" applyFill="1" applyAlignment="1">
      <alignment horizontal="left" vertical="center" wrapText="1" indent="2"/>
    </xf>
    <xf numFmtId="0" fontId="31" fillId="2" borderId="0" xfId="0" applyFont="1" applyFill="1" applyAlignment="1">
      <alignment horizontal="left" vertical="center" wrapText="1" indent="4"/>
    </xf>
    <xf numFmtId="0" fontId="31" fillId="2" borderId="0" xfId="0" applyFont="1" applyFill="1" applyAlignment="1">
      <alignment horizontal="left" vertical="center" wrapText="1" indent="3"/>
    </xf>
    <xf numFmtId="0" fontId="31" fillId="2" borderId="0" xfId="0" applyFont="1" applyFill="1" applyAlignment="1">
      <alignment horizontal="left" vertical="center" wrapText="1" indent="1"/>
    </xf>
    <xf numFmtId="0" fontId="35" fillId="2" borderId="0" xfId="0" applyFont="1" applyFill="1"/>
    <xf numFmtId="0" fontId="33" fillId="0" borderId="0" xfId="0" applyFont="1"/>
    <xf numFmtId="0" fontId="18" fillId="2" borderId="0" xfId="0" applyFont="1" applyFill="1" applyAlignment="1">
      <alignment horizontal="left" vertical="center" wrapText="1"/>
    </xf>
    <xf numFmtId="0" fontId="31" fillId="2" borderId="0" xfId="0" applyFont="1" applyFill="1" applyAlignment="1">
      <alignment horizontal="left" vertical="center" wrapText="1"/>
    </xf>
    <xf numFmtId="0" fontId="36" fillId="2" borderId="0" xfId="0" applyFont="1" applyFill="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Alignment="1">
      <alignment vertical="center" wrapText="1"/>
    </xf>
    <xf numFmtId="169" fontId="28" fillId="2" borderId="0" xfId="0" applyNumberFormat="1" applyFont="1" applyFill="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Alignment="1">
      <alignment vertical="center"/>
    </xf>
    <xf numFmtId="169" fontId="28" fillId="2" borderId="0" xfId="0" applyNumberFormat="1" applyFont="1" applyFill="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0" fontId="42" fillId="0" borderId="0" xfId="5" quotePrefix="1" applyFont="1"/>
    <xf numFmtId="0" fontId="43" fillId="0" borderId="0" xfId="5" applyFont="1"/>
    <xf numFmtId="0" fontId="44" fillId="0" borderId="0" xfId="5" quotePrefix="1" applyFont="1"/>
    <xf numFmtId="0" fontId="45" fillId="0" borderId="0" xfId="5" applyFont="1"/>
    <xf numFmtId="172" fontId="33"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6" fillId="0" borderId="0" xfId="0" applyNumberFormat="1" applyFont="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xf numFmtId="0" fontId="32" fillId="0" borderId="0" xfId="0" applyFont="1"/>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Alignment="1">
      <alignment horizontal="left" vertical="center" indent="4"/>
    </xf>
    <xf numFmtId="0" fontId="39" fillId="2" borderId="0" xfId="0" applyFont="1" applyFill="1" applyAlignment="1">
      <alignment horizontal="center" vertical="center"/>
    </xf>
    <xf numFmtId="0" fontId="38"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6" fillId="9" borderId="0" xfId="0" applyFont="1" applyFill="1" applyAlignment="1">
      <alignment horizontal="left" vertical="center" wrapText="1"/>
    </xf>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Border="1"/>
    <xf numFmtId="0" fontId="0" fillId="10" borderId="0" xfId="0" applyFill="1"/>
    <xf numFmtId="172" fontId="33"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8" fillId="0" borderId="0" xfId="0" applyNumberFormat="1" applyFont="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57" fillId="0" borderId="0" xfId="7" applyFont="1" applyAlignment="1" applyProtection="1"/>
    <xf numFmtId="171" fontId="28" fillId="0" borderId="0" xfId="0" applyNumberFormat="1" applyFont="1" applyAlignment="1">
      <alignment horizontal="center"/>
    </xf>
    <xf numFmtId="0" fontId="28" fillId="0" borderId="0" xfId="0" applyFont="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1" fillId="0" borderId="7" xfId="0" applyFont="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xf numFmtId="0" fontId="34" fillId="0" borderId="10" xfId="0" applyFont="1" applyBorder="1"/>
    <xf numFmtId="0" fontId="28" fillId="10" borderId="21" xfId="0" applyFont="1" applyFill="1" applyBorder="1"/>
    <xf numFmtId="166" fontId="45"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Alignment="1">
      <alignment horizontal="center" vertical="center"/>
    </xf>
    <xf numFmtId="14" fontId="39"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Border="1" applyAlignment="1">
      <alignment horizontal="center" vertical="center"/>
    </xf>
    <xf numFmtId="0" fontId="33" fillId="0" borderId="4" xfId="0" applyFont="1" applyBorder="1" applyAlignment="1">
      <alignment horizontal="center" vertical="center"/>
    </xf>
    <xf numFmtId="0" fontId="60" fillId="0" borderId="0" xfId="0" applyFont="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0" fontId="27"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2" fillId="0" borderId="0" xfId="0" applyFont="1" applyAlignment="1">
      <alignment horizontal="right"/>
    </xf>
    <xf numFmtId="170" fontId="34" fillId="10" borderId="0" xfId="2" applyNumberFormat="1" applyFont="1" applyFill="1" applyBorder="1" applyAlignment="1">
      <alignment horizontal="right" vertical="center"/>
    </xf>
    <xf numFmtId="170" fontId="27" fillId="0" borderId="0" xfId="0" applyNumberFormat="1" applyFont="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10" borderId="6" xfId="0" applyFont="1" applyFill="1" applyBorder="1" applyAlignment="1">
      <alignment horizontal="left" vertical="center" wrapText="1"/>
    </xf>
    <xf numFmtId="171" fontId="18" fillId="0" borderId="6" xfId="1" applyNumberFormat="1" applyFont="1" applyFill="1" applyBorder="1" applyAlignment="1">
      <alignment vertical="center"/>
    </xf>
    <xf numFmtId="171" fontId="18" fillId="9" borderId="6" xfId="0" applyNumberFormat="1" applyFont="1" applyFill="1" applyBorder="1" applyAlignment="1">
      <alignment horizontal="left" vertical="center"/>
    </xf>
    <xf numFmtId="0" fontId="13" fillId="0" borderId="0" xfId="0" applyFont="1" applyAlignment="1">
      <alignment horizontal="left"/>
    </xf>
    <xf numFmtId="0" fontId="61" fillId="0" borderId="0" xfId="0" applyFont="1" applyAlignment="1">
      <alignment horizontal="left"/>
    </xf>
    <xf numFmtId="0" fontId="18" fillId="10" borderId="6" xfId="0" applyFont="1" applyFill="1" applyBorder="1" applyAlignment="1">
      <alignment horizontal="left" vertical="center" indent="3"/>
    </xf>
    <xf numFmtId="0" fontId="18" fillId="9" borderId="6" xfId="0" applyFont="1" applyFill="1" applyBorder="1" applyAlignment="1">
      <alignment horizontal="left" vertical="center" indent="3"/>
    </xf>
    <xf numFmtId="0" fontId="18" fillId="9" borderId="0" xfId="0" applyFont="1" applyFill="1" applyAlignment="1">
      <alignment horizontal="left" vertical="center" indent="3"/>
    </xf>
    <xf numFmtId="0" fontId="31" fillId="0" borderId="0" xfId="0" applyFont="1"/>
    <xf numFmtId="17" fontId="17" fillId="4" borderId="0" xfId="0" applyNumberFormat="1" applyFont="1" applyFill="1" applyAlignment="1">
      <alignment horizontal="center" vertical="center"/>
    </xf>
    <xf numFmtId="0" fontId="17" fillId="4" borderId="0" xfId="0" applyFont="1" applyFill="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xf numFmtId="0" fontId="30" fillId="10" borderId="7" xfId="0" applyFont="1" applyFill="1" applyBorder="1" applyAlignment="1">
      <alignment vertical="center" wrapText="1" shrinkToFit="1"/>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418172</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H24"/>
  <sheetViews>
    <sheetView showGridLines="0" zoomScaleNormal="100" workbookViewId="0"/>
  </sheetViews>
  <sheetFormatPr baseColWidth="10" defaultRowHeight="15"/>
  <cols>
    <col min="1" max="1" width="11.42578125" customWidth="1"/>
    <col min="2" max="2" width="51.85546875" customWidth="1"/>
    <col min="3" max="3" width="12.42578125"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94"/>
      <c r="D3" s="54"/>
      <c r="E3" s="54"/>
      <c r="F3" s="54"/>
      <c r="G3" s="272" t="s">
        <v>138</v>
      </c>
      <c r="H3" s="272"/>
    </row>
    <row r="4" spans="1:8">
      <c r="B4" s="24" t="s">
        <v>115</v>
      </c>
      <c r="C4" s="231">
        <f>+Summary!C3</f>
        <v>45657</v>
      </c>
      <c r="D4" s="7" t="s">
        <v>28</v>
      </c>
      <c r="E4" s="231">
        <f>+Summary!E3</f>
        <v>45291</v>
      </c>
      <c r="F4" s="70"/>
      <c r="G4" s="270" t="s">
        <v>139</v>
      </c>
      <c r="H4" s="270" t="s">
        <v>29</v>
      </c>
    </row>
    <row r="5" spans="1:8" ht="15.75" thickBot="1">
      <c r="A5" s="15"/>
      <c r="B5" s="35" t="s">
        <v>120</v>
      </c>
      <c r="C5" s="26">
        <v>1299</v>
      </c>
      <c r="D5" s="94" t="s">
        <v>28</v>
      </c>
      <c r="E5" s="26">
        <v>1130</v>
      </c>
      <c r="F5" s="94" t="s">
        <v>28</v>
      </c>
      <c r="G5" s="26">
        <v>169</v>
      </c>
      <c r="H5" s="31">
        <v>0.15</v>
      </c>
    </row>
    <row r="6" spans="1:8" ht="15.75" thickBot="1">
      <c r="A6" s="15"/>
      <c r="B6" s="36" t="s">
        <v>370</v>
      </c>
      <c r="C6" s="28">
        <v>1012</v>
      </c>
      <c r="D6" s="54"/>
      <c r="E6" s="28">
        <v>834</v>
      </c>
      <c r="F6" s="54"/>
      <c r="G6" s="28">
        <v>178</v>
      </c>
      <c r="H6" s="30">
        <v>0.21299999999999999</v>
      </c>
    </row>
    <row r="7" spans="1:8" ht="15.75" thickBot="1">
      <c r="A7" s="15"/>
      <c r="B7" s="35" t="s">
        <v>122</v>
      </c>
      <c r="C7" s="31">
        <v>2.5999999999999999E-2</v>
      </c>
      <c r="D7" s="54"/>
      <c r="E7" s="31">
        <v>2.4E-2</v>
      </c>
      <c r="F7" s="54"/>
      <c r="G7" s="31">
        <v>1E-3</v>
      </c>
      <c r="H7" s="31" t="s">
        <v>37</v>
      </c>
    </row>
    <row r="8" spans="1:8" ht="15.75" thickBot="1">
      <c r="A8" s="15"/>
      <c r="B8" s="36" t="s">
        <v>124</v>
      </c>
      <c r="C8" s="30">
        <v>0.77900000000000003</v>
      </c>
      <c r="D8" s="54"/>
      <c r="E8" s="30">
        <v>0.73899999999999999</v>
      </c>
      <c r="F8" s="54"/>
      <c r="G8" s="30">
        <v>4.1000000000000002E-2</v>
      </c>
      <c r="H8" s="30" t="s">
        <v>37</v>
      </c>
    </row>
    <row r="9" spans="1:8">
      <c r="B9" s="222"/>
      <c r="C9" s="104"/>
      <c r="D9" s="54"/>
      <c r="E9" s="104"/>
      <c r="F9" s="54"/>
      <c r="G9" s="54"/>
      <c r="H9" s="105"/>
    </row>
    <row r="10" spans="1:8" ht="15.75" thickBot="1">
      <c r="A10" s="15"/>
      <c r="B10" s="35" t="s">
        <v>109</v>
      </c>
      <c r="C10" s="26">
        <v>422</v>
      </c>
      <c r="D10" s="54"/>
      <c r="E10" s="26">
        <v>478</v>
      </c>
      <c r="F10" s="54"/>
      <c r="G10" s="26">
        <v>-55</v>
      </c>
      <c r="H10" s="31">
        <v>-0.11600000000000001</v>
      </c>
    </row>
    <row r="11" spans="1:8" ht="15.75" thickBot="1">
      <c r="A11" s="15"/>
      <c r="B11" s="36" t="s">
        <v>300</v>
      </c>
      <c r="C11" s="28">
        <v>269</v>
      </c>
      <c r="D11" s="54"/>
      <c r="E11" s="28">
        <v>301</v>
      </c>
      <c r="F11" s="54"/>
      <c r="G11" s="28">
        <v>-32</v>
      </c>
      <c r="H11" s="30">
        <v>-0.106</v>
      </c>
    </row>
    <row r="12" spans="1:8" ht="15.75" thickBot="1">
      <c r="A12" s="23"/>
      <c r="B12" s="35" t="s">
        <v>246</v>
      </c>
      <c r="C12" s="31">
        <v>2E-3</v>
      </c>
      <c r="D12" s="54"/>
      <c r="E12" s="31">
        <v>2E-3</v>
      </c>
      <c r="F12" s="54"/>
      <c r="G12" s="31">
        <v>-1E-3</v>
      </c>
      <c r="H12" s="31" t="s">
        <v>37</v>
      </c>
    </row>
    <row r="13" spans="1:8" ht="15.75" thickBot="1">
      <c r="A13" s="15"/>
      <c r="B13" s="36" t="s">
        <v>125</v>
      </c>
      <c r="C13" s="30">
        <v>0.63700000000000001</v>
      </c>
      <c r="D13" s="54"/>
      <c r="E13" s="30">
        <v>0.63</v>
      </c>
      <c r="F13" s="54"/>
      <c r="G13" s="30">
        <v>7.0000000000000001E-3</v>
      </c>
      <c r="H13" s="30" t="s">
        <v>37</v>
      </c>
    </row>
    <row r="14" spans="1:8">
      <c r="A14" s="15"/>
      <c r="B14" s="152"/>
      <c r="C14" s="153"/>
      <c r="D14" s="54"/>
      <c r="E14" s="153"/>
      <c r="F14" s="54"/>
      <c r="G14" s="154"/>
      <c r="H14" s="153"/>
    </row>
    <row r="15" spans="1:8" ht="15.75" thickBot="1">
      <c r="A15" s="15"/>
      <c r="B15" s="35" t="s">
        <v>121</v>
      </c>
      <c r="C15" s="26">
        <v>1721</v>
      </c>
      <c r="D15" s="94"/>
      <c r="E15" s="26">
        <v>1607</v>
      </c>
      <c r="F15" s="94"/>
      <c r="G15" s="26">
        <v>114</v>
      </c>
      <c r="H15" s="31">
        <v>7.0999999999999994E-2</v>
      </c>
    </row>
    <row r="16" spans="1:8" ht="29.25" customHeight="1" thickBot="1">
      <c r="A16" s="15"/>
      <c r="B16" s="261" t="s">
        <v>371</v>
      </c>
      <c r="C16" s="28">
        <v>1281</v>
      </c>
      <c r="D16" s="54"/>
      <c r="E16" s="28">
        <v>1135</v>
      </c>
      <c r="F16" s="54"/>
      <c r="G16" s="28">
        <v>146</v>
      </c>
      <c r="H16" s="30">
        <v>0.128</v>
      </c>
    </row>
    <row r="17" spans="1:8" ht="15.75" thickBot="1">
      <c r="A17" s="15"/>
      <c r="B17" s="35" t="s">
        <v>123</v>
      </c>
      <c r="C17" s="31">
        <v>3.4000000000000002E-2</v>
      </c>
      <c r="D17" s="54"/>
      <c r="E17" s="31">
        <v>3.4000000000000002E-2</v>
      </c>
      <c r="F17" s="54"/>
      <c r="G17" s="31">
        <v>0</v>
      </c>
      <c r="H17" s="31" t="s">
        <v>37</v>
      </c>
    </row>
    <row r="18" spans="1:8" ht="15.75" thickBot="1">
      <c r="A18" s="15"/>
      <c r="B18" s="36" t="s">
        <v>126</v>
      </c>
      <c r="C18" s="30">
        <v>0.74399999999999999</v>
      </c>
      <c r="D18" s="54"/>
      <c r="E18" s="30">
        <v>0.70599999999999996</v>
      </c>
      <c r="F18" s="54"/>
      <c r="G18" s="30">
        <v>3.7999999999999999E-2</v>
      </c>
      <c r="H18" s="30" t="s">
        <v>37</v>
      </c>
    </row>
    <row r="19" spans="1:8">
      <c r="B19" s="222"/>
      <c r="C19" s="104"/>
      <c r="D19" s="54"/>
      <c r="E19" s="104"/>
      <c r="F19" s="54"/>
      <c r="G19" s="54"/>
      <c r="H19" s="105"/>
    </row>
    <row r="20" spans="1:8" ht="15.75" thickBot="1">
      <c r="A20" s="15"/>
      <c r="B20" s="35" t="s">
        <v>309</v>
      </c>
      <c r="C20" s="26">
        <v>137</v>
      </c>
      <c r="D20" s="54"/>
      <c r="E20" s="239">
        <v>105</v>
      </c>
      <c r="F20" s="54"/>
      <c r="G20" s="26">
        <v>32</v>
      </c>
      <c r="H20" s="31">
        <v>0.30299999999999999</v>
      </c>
    </row>
    <row r="21" spans="1:8" ht="15.75" thickBot="1">
      <c r="A21" s="15"/>
      <c r="B21" s="36" t="s">
        <v>127</v>
      </c>
      <c r="C21" s="242">
        <v>2.7000000000000001E-3</v>
      </c>
      <c r="D21" s="54"/>
      <c r="E21" s="242">
        <v>2.26803895804232E-3</v>
      </c>
      <c r="F21" s="54"/>
      <c r="G21" s="242">
        <v>5.0000000000000001E-4</v>
      </c>
      <c r="H21" s="30" t="s">
        <v>37</v>
      </c>
    </row>
    <row r="22" spans="1:8">
      <c r="A22" s="15"/>
      <c r="B22" s="15"/>
      <c r="C22" s="5"/>
    </row>
    <row r="23" spans="1:8">
      <c r="B23" s="187" t="s">
        <v>137</v>
      </c>
    </row>
    <row r="24" spans="1:8">
      <c r="B24" s="238"/>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9.28515625" bestFit="1" customWidth="1"/>
    <col min="8" max="8" width="13.42578125" bestFit="1" customWidth="1"/>
  </cols>
  <sheetData>
    <row r="1" spans="1:8">
      <c r="B1" s="4"/>
      <c r="C1" s="6"/>
      <c r="D1" s="7" t="s">
        <v>28</v>
      </c>
      <c r="F1" s="7" t="s">
        <v>28</v>
      </c>
    </row>
    <row r="2" spans="1:8">
      <c r="D2" s="8"/>
      <c r="F2" s="8"/>
    </row>
    <row r="3" spans="1:8">
      <c r="C3" s="94"/>
      <c r="D3" s="54"/>
      <c r="E3" s="54"/>
      <c r="F3" s="54"/>
      <c r="G3" s="272" t="s">
        <v>138</v>
      </c>
      <c r="H3" s="272"/>
    </row>
    <row r="4" spans="1:8">
      <c r="B4" s="24" t="s">
        <v>115</v>
      </c>
      <c r="C4" s="231">
        <f>+Summary!C3</f>
        <v>45657</v>
      </c>
      <c r="D4" s="7" t="s">
        <v>28</v>
      </c>
      <c r="E4" s="231">
        <f>+Summary!E3</f>
        <v>45291</v>
      </c>
      <c r="F4" s="141"/>
      <c r="G4" s="270" t="s">
        <v>139</v>
      </c>
      <c r="H4" s="270" t="s">
        <v>29</v>
      </c>
    </row>
    <row r="5" spans="1:8" ht="15.75" thickBot="1">
      <c r="A5" s="15"/>
      <c r="B5" s="35" t="s">
        <v>225</v>
      </c>
      <c r="C5" s="26">
        <v>422</v>
      </c>
      <c r="D5" s="106"/>
      <c r="E5" s="26">
        <v>478</v>
      </c>
      <c r="F5" s="106"/>
      <c r="G5" s="26">
        <v>-55</v>
      </c>
      <c r="H5" s="31">
        <v>-0.11600000000000001</v>
      </c>
    </row>
    <row r="6" spans="1:8" ht="15.75" thickBot="1">
      <c r="A6" s="15"/>
      <c r="B6" s="36" t="s">
        <v>300</v>
      </c>
      <c r="C6" s="28">
        <v>269</v>
      </c>
      <c r="D6" s="106"/>
      <c r="E6" s="28">
        <v>301</v>
      </c>
      <c r="F6" s="106"/>
      <c r="G6" s="28">
        <v>-32</v>
      </c>
      <c r="H6" s="30">
        <v>-0.106</v>
      </c>
    </row>
    <row r="7" spans="1:8" ht="15.75" thickBot="1">
      <c r="A7" s="15"/>
      <c r="B7" s="35" t="s">
        <v>226</v>
      </c>
      <c r="C7" s="26">
        <v>153</v>
      </c>
      <c r="D7" s="106"/>
      <c r="E7" s="26">
        <v>177</v>
      </c>
      <c r="F7" s="106"/>
      <c r="G7" s="26">
        <v>-24</v>
      </c>
      <c r="H7" s="31">
        <v>-0.13300000000000001</v>
      </c>
    </row>
    <row r="8" spans="1:8">
      <c r="B8" s="219"/>
      <c r="C8" s="240"/>
      <c r="D8" s="106"/>
      <c r="E8" s="107"/>
      <c r="F8" s="106"/>
      <c r="G8" s="106"/>
      <c r="H8" s="108"/>
    </row>
    <row r="9" spans="1:8">
      <c r="B9" s="220" t="s">
        <v>261</v>
      </c>
      <c r="C9" s="150"/>
      <c r="D9" s="150"/>
      <c r="E9" s="150"/>
      <c r="F9" s="150"/>
      <c r="G9" s="150"/>
      <c r="H9" s="151"/>
    </row>
    <row r="10" spans="1:8" ht="15.75" thickBot="1">
      <c r="A10" s="15"/>
      <c r="B10" s="37" t="s">
        <v>227</v>
      </c>
      <c r="C10" s="28">
        <v>87</v>
      </c>
      <c r="D10" s="249"/>
      <c r="E10" s="28">
        <v>108</v>
      </c>
      <c r="F10" s="249"/>
      <c r="G10" s="28">
        <v>-20</v>
      </c>
      <c r="H10" s="30">
        <v>-0.188</v>
      </c>
    </row>
    <row r="11" spans="1:8" ht="15.75" thickBot="1">
      <c r="A11" s="15"/>
      <c r="B11" s="34" t="s">
        <v>264</v>
      </c>
      <c r="C11" s="26">
        <v>66</v>
      </c>
      <c r="D11" s="106"/>
      <c r="E11" s="26">
        <v>69</v>
      </c>
      <c r="F11" s="106"/>
      <c r="G11" s="26">
        <v>-3</v>
      </c>
      <c r="H11" s="31">
        <v>-4.8000000000000001E-2</v>
      </c>
    </row>
    <row r="12" spans="1:8">
      <c r="B12" s="221" t="s">
        <v>30</v>
      </c>
      <c r="C12" s="250">
        <v>153</v>
      </c>
      <c r="D12" s="251"/>
      <c r="E12" s="250">
        <v>177</v>
      </c>
      <c r="F12" s="251"/>
      <c r="G12" s="250">
        <v>-24</v>
      </c>
      <c r="H12" s="252">
        <v>-0.13300000000000001</v>
      </c>
    </row>
    <row r="13" spans="1:8">
      <c r="C13" s="188"/>
      <c r="D13" s="188"/>
      <c r="E13" s="188"/>
      <c r="F13" s="188"/>
      <c r="G13" s="188"/>
      <c r="H13" s="189"/>
    </row>
    <row r="14" spans="1:8">
      <c r="B14" s="187" t="s">
        <v>137</v>
      </c>
      <c r="C14" s="188"/>
      <c r="D14" s="188"/>
      <c r="E14" s="188"/>
      <c r="F14" s="188"/>
      <c r="G14" s="188"/>
      <c r="H14" s="189"/>
    </row>
    <row r="15" spans="1:8" ht="28.5">
      <c r="B15" s="232"/>
      <c r="C15" s="208"/>
      <c r="D15" s="209"/>
      <c r="E15" s="208"/>
      <c r="F15" s="209"/>
      <c r="G15" s="208"/>
      <c r="H15" s="189"/>
    </row>
    <row r="16" spans="1:8">
      <c r="C16" s="20"/>
      <c r="E16" s="20"/>
      <c r="G16" s="20"/>
      <c r="H16" s="19"/>
    </row>
    <row r="17" spans="3: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c r="A1" s="223"/>
      <c r="B1" s="4"/>
    </row>
    <row r="2" spans="1:8" ht="15" customHeight="1"/>
    <row r="3" spans="1:8" ht="15" customHeight="1">
      <c r="B3" s="187"/>
      <c r="C3" s="91"/>
      <c r="D3" s="110" t="s">
        <v>28</v>
      </c>
      <c r="E3" s="91"/>
      <c r="F3" s="110"/>
      <c r="G3" s="272" t="s">
        <v>138</v>
      </c>
      <c r="H3" s="272"/>
    </row>
    <row r="4" spans="1:8">
      <c r="B4" s="24" t="s">
        <v>115</v>
      </c>
      <c r="C4" s="231">
        <f>+Summary!C3</f>
        <v>45657</v>
      </c>
      <c r="D4" s="7" t="s">
        <v>28</v>
      </c>
      <c r="E4" s="231">
        <f>+Summary!E3</f>
        <v>45291</v>
      </c>
      <c r="F4" s="93"/>
      <c r="G4" s="270" t="s">
        <v>139</v>
      </c>
      <c r="H4" s="270" t="s">
        <v>29</v>
      </c>
    </row>
    <row r="5" spans="1:8">
      <c r="B5" s="216" t="s">
        <v>291</v>
      </c>
      <c r="C5" s="155"/>
      <c r="D5" s="91"/>
      <c r="E5" s="155"/>
      <c r="F5" s="91"/>
      <c r="G5" s="155"/>
      <c r="H5" s="155"/>
    </row>
    <row r="6" spans="1:8" ht="15.75" thickBot="1">
      <c r="A6" s="17"/>
      <c r="B6" s="35" t="s">
        <v>96</v>
      </c>
      <c r="C6" s="26">
        <v>4961</v>
      </c>
      <c r="D6" s="91"/>
      <c r="E6" s="26">
        <v>4263</v>
      </c>
      <c r="F6" s="91"/>
      <c r="G6" s="26">
        <v>699</v>
      </c>
      <c r="H6" s="31">
        <v>0.16400000000000001</v>
      </c>
    </row>
    <row r="7" spans="1:8" ht="15.75" thickBot="1">
      <c r="A7" s="16"/>
      <c r="B7" s="36" t="s">
        <v>97</v>
      </c>
      <c r="C7" s="28">
        <v>5576</v>
      </c>
      <c r="D7" s="91"/>
      <c r="E7" s="28">
        <v>4888</v>
      </c>
      <c r="F7" s="91"/>
      <c r="G7" s="28">
        <v>688</v>
      </c>
      <c r="H7" s="30">
        <v>0.14099999999999999</v>
      </c>
    </row>
    <row r="8" spans="1:8" ht="15.75" thickBot="1">
      <c r="A8" s="16"/>
      <c r="B8" s="35" t="s">
        <v>269</v>
      </c>
      <c r="C8" s="26">
        <v>6604</v>
      </c>
      <c r="D8" s="91"/>
      <c r="E8" s="26">
        <v>5728</v>
      </c>
      <c r="F8" s="91"/>
      <c r="G8" s="26">
        <v>876</v>
      </c>
      <c r="H8" s="31">
        <v>0.153</v>
      </c>
    </row>
    <row r="9" spans="1:8" ht="15.75" thickBot="1">
      <c r="A9" s="16"/>
      <c r="B9" s="36" t="s">
        <v>270</v>
      </c>
      <c r="C9" s="28">
        <v>38670</v>
      </c>
      <c r="D9" s="91"/>
      <c r="E9" s="28">
        <v>33840</v>
      </c>
      <c r="F9" s="91"/>
      <c r="G9" s="28">
        <v>4830</v>
      </c>
      <c r="H9" s="30">
        <v>0.14299999999999999</v>
      </c>
    </row>
    <row r="10" spans="1:8" ht="4.5" customHeight="1">
      <c r="B10" s="217"/>
      <c r="C10" s="109"/>
      <c r="D10" s="91"/>
      <c r="E10" s="109"/>
      <c r="F10" s="91"/>
      <c r="G10" s="91"/>
      <c r="H10" s="91"/>
    </row>
    <row r="11" spans="1:8" ht="15.75" thickBot="1">
      <c r="A11" s="16"/>
      <c r="B11" s="36" t="s">
        <v>228</v>
      </c>
      <c r="C11" s="30">
        <v>0.128</v>
      </c>
      <c r="D11" s="253">
        <v>0</v>
      </c>
      <c r="E11" s="30">
        <v>0.126</v>
      </c>
      <c r="F11" s="91">
        <v>0</v>
      </c>
      <c r="G11" s="30">
        <v>2E-3</v>
      </c>
      <c r="H11" s="28" t="s">
        <v>37</v>
      </c>
    </row>
    <row r="12" spans="1:8" ht="15.75" thickBot="1">
      <c r="A12" s="16"/>
      <c r="B12" s="35" t="s">
        <v>229</v>
      </c>
      <c r="C12" s="31">
        <v>0.14399999999999999</v>
      </c>
      <c r="D12" s="253">
        <v>0</v>
      </c>
      <c r="E12" s="31">
        <v>0.14399999999999999</v>
      </c>
      <c r="F12" s="91">
        <v>0</v>
      </c>
      <c r="G12" s="31">
        <v>0</v>
      </c>
      <c r="H12" s="26" t="s">
        <v>37</v>
      </c>
    </row>
    <row r="13" spans="1:8" ht="15.75" thickBot="1">
      <c r="A13" s="16"/>
      <c r="B13" s="36" t="s">
        <v>266</v>
      </c>
      <c r="C13" s="30">
        <v>0.17100000000000001</v>
      </c>
      <c r="D13" s="253">
        <v>0</v>
      </c>
      <c r="E13" s="30">
        <v>0.16900000000000001</v>
      </c>
      <c r="F13" s="91">
        <v>0</v>
      </c>
      <c r="G13" s="30">
        <v>2E-3</v>
      </c>
      <c r="H13" s="28" t="s">
        <v>37</v>
      </c>
    </row>
    <row r="14" spans="1:8" ht="15.75" thickBot="1">
      <c r="A14" s="16"/>
      <c r="B14" s="35" t="s">
        <v>230</v>
      </c>
      <c r="C14" s="31">
        <v>6.7000000000000004E-2</v>
      </c>
      <c r="D14" s="253">
        <v>0</v>
      </c>
      <c r="E14" s="31">
        <v>6.6000000000000003E-2</v>
      </c>
      <c r="F14" s="91">
        <v>0</v>
      </c>
      <c r="G14" s="31">
        <v>1E-3</v>
      </c>
      <c r="H14" s="26" t="s">
        <v>37</v>
      </c>
    </row>
    <row r="15" spans="1:8">
      <c r="B15" s="216" t="s">
        <v>292</v>
      </c>
      <c r="C15" s="155"/>
      <c r="D15" s="91"/>
      <c r="E15" s="155"/>
      <c r="F15" s="91"/>
      <c r="G15" s="155"/>
      <c r="H15" s="155"/>
    </row>
    <row r="16" spans="1:8" ht="15.75" thickBot="1">
      <c r="A16" s="16"/>
      <c r="B16" s="35" t="s">
        <v>96</v>
      </c>
      <c r="C16" s="26">
        <v>4960</v>
      </c>
      <c r="D16" s="91"/>
      <c r="E16" s="26">
        <v>4188</v>
      </c>
      <c r="F16" s="91"/>
      <c r="G16" s="26">
        <v>772</v>
      </c>
      <c r="H16" s="31">
        <v>0.184</v>
      </c>
    </row>
    <row r="17" spans="1:8" ht="15.75" thickBot="1">
      <c r="A17" s="17"/>
      <c r="B17" s="36" t="s">
        <v>97</v>
      </c>
      <c r="C17" s="28">
        <v>5575</v>
      </c>
      <c r="D17" s="91"/>
      <c r="E17" s="28">
        <v>4813</v>
      </c>
      <c r="F17" s="91"/>
      <c r="G17" s="28">
        <v>762</v>
      </c>
      <c r="H17" s="30">
        <v>0.158</v>
      </c>
    </row>
    <row r="18" spans="1:8" ht="15.75" thickBot="1">
      <c r="A18" s="16"/>
      <c r="B18" s="35" t="s">
        <v>269</v>
      </c>
      <c r="C18" s="26">
        <v>6603</v>
      </c>
      <c r="D18" s="91"/>
      <c r="E18" s="26">
        <v>5653</v>
      </c>
      <c r="F18" s="91"/>
      <c r="G18" s="26">
        <v>950</v>
      </c>
      <c r="H18" s="31">
        <v>0.16800000000000001</v>
      </c>
    </row>
    <row r="19" spans="1:8" ht="15.75" thickBot="1">
      <c r="A19" s="17"/>
      <c r="B19" s="36" t="s">
        <v>270</v>
      </c>
      <c r="C19" s="28">
        <v>38669</v>
      </c>
      <c r="D19" s="91"/>
      <c r="E19" s="28">
        <v>33834</v>
      </c>
      <c r="F19" s="91"/>
      <c r="G19" s="28">
        <v>4835</v>
      </c>
      <c r="H19" s="30">
        <v>0.14299999999999999</v>
      </c>
    </row>
    <row r="20" spans="1:8" ht="4.5" customHeight="1">
      <c r="B20" s="217"/>
      <c r="C20" s="109"/>
      <c r="D20" s="91"/>
      <c r="E20" s="109"/>
      <c r="F20" s="91"/>
      <c r="G20" s="91"/>
      <c r="H20" s="91"/>
    </row>
    <row r="21" spans="1:8" ht="15.75" thickBot="1">
      <c r="A21" s="17"/>
      <c r="B21" s="36" t="s">
        <v>228</v>
      </c>
      <c r="C21" s="30">
        <v>0.128</v>
      </c>
      <c r="D21" s="253">
        <v>0</v>
      </c>
      <c r="E21" s="30">
        <v>0.124</v>
      </c>
      <c r="F21" s="246">
        <v>0</v>
      </c>
      <c r="G21" s="30">
        <v>4.0000000000000001E-3</v>
      </c>
      <c r="H21" s="28" t="s">
        <v>37</v>
      </c>
    </row>
    <row r="22" spans="1:8" ht="15.75" thickBot="1">
      <c r="A22" s="17"/>
      <c r="B22" s="35" t="s">
        <v>229</v>
      </c>
      <c r="C22" s="31">
        <v>0.14399999999999999</v>
      </c>
      <c r="D22" s="253">
        <v>0</v>
      </c>
      <c r="E22" s="31">
        <v>0.14199999999999999</v>
      </c>
      <c r="F22" s="246">
        <v>0</v>
      </c>
      <c r="G22" s="31">
        <v>2E-3</v>
      </c>
      <c r="H22" s="26" t="s">
        <v>37</v>
      </c>
    </row>
    <row r="23" spans="1:8" ht="15.75" thickBot="1">
      <c r="A23" s="17"/>
      <c r="B23" s="36" t="s">
        <v>266</v>
      </c>
      <c r="C23" s="30">
        <v>0.17100000000000001</v>
      </c>
      <c r="D23" s="253">
        <v>0</v>
      </c>
      <c r="E23" s="30">
        <v>0.16700000000000001</v>
      </c>
      <c r="F23" s="246">
        <v>0</v>
      </c>
      <c r="G23" s="30">
        <v>4.0000000000000001E-3</v>
      </c>
      <c r="H23" s="28" t="s">
        <v>37</v>
      </c>
    </row>
    <row r="24" spans="1:8" ht="15" customHeight="1" thickBot="1">
      <c r="A24" s="16"/>
      <c r="B24" s="35" t="s">
        <v>230</v>
      </c>
      <c r="C24" s="31">
        <v>6.7000000000000004E-2</v>
      </c>
      <c r="D24" s="253">
        <v>0</v>
      </c>
      <c r="E24" s="31">
        <v>6.5000000000000002E-2</v>
      </c>
      <c r="F24" s="246">
        <v>0</v>
      </c>
      <c r="G24" s="31">
        <v>2E-3</v>
      </c>
      <c r="H24" s="26" t="s">
        <v>37</v>
      </c>
    </row>
    <row r="25" spans="1:8">
      <c r="B25" s="218"/>
      <c r="C25" s="91"/>
      <c r="D25" s="91"/>
      <c r="E25" s="91"/>
      <c r="F25" s="91"/>
      <c r="G25" s="91"/>
      <c r="H25" s="91"/>
    </row>
    <row r="26" spans="1:8" ht="15.75" thickBot="1">
      <c r="B26" s="36" t="s">
        <v>352</v>
      </c>
      <c r="C26" s="30">
        <v>0.222</v>
      </c>
      <c r="D26" s="253">
        <v>0</v>
      </c>
      <c r="E26" s="30">
        <v>0.22800000000000001</v>
      </c>
      <c r="F26" s="246">
        <v>0</v>
      </c>
      <c r="G26" s="30">
        <v>-6.0000000000000001E-3</v>
      </c>
      <c r="H26" s="28" t="s">
        <v>37</v>
      </c>
    </row>
    <row r="27" spans="1:8">
      <c r="B27" s="218"/>
      <c r="C27" s="91"/>
      <c r="D27" s="91"/>
      <c r="E27" s="91"/>
      <c r="F27" s="91"/>
      <c r="G27" s="91"/>
      <c r="H27" s="91"/>
    </row>
    <row r="28" spans="1:8" ht="15.75" thickBot="1">
      <c r="A28" s="18"/>
      <c r="B28" s="35" t="s">
        <v>231</v>
      </c>
      <c r="C28" s="31">
        <v>0.46100000000000002</v>
      </c>
      <c r="D28" s="91"/>
      <c r="E28" s="31">
        <v>0.45200000000000001</v>
      </c>
      <c r="F28" s="91"/>
      <c r="G28" s="31">
        <v>8.9999999999999993E-3</v>
      </c>
      <c r="H28" s="26" t="s">
        <v>37</v>
      </c>
    </row>
    <row r="29" spans="1:8" ht="15.75" thickBot="1">
      <c r="A29" s="18"/>
      <c r="B29" s="36" t="s">
        <v>134</v>
      </c>
      <c r="C29" s="30">
        <v>0.26700000000000002</v>
      </c>
      <c r="D29" s="91"/>
      <c r="E29" s="30">
        <v>0.27500000000000002</v>
      </c>
      <c r="F29" s="91"/>
      <c r="G29" s="30">
        <v>-8.0000000000000002E-3</v>
      </c>
      <c r="H29" s="28" t="s">
        <v>37</v>
      </c>
    </row>
    <row r="31" spans="1:8">
      <c r="B31" s="187" t="s">
        <v>137</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c r="B1" s="4"/>
    </row>
    <row r="3" spans="1:8">
      <c r="C3" s="54"/>
      <c r="D3" s="54"/>
      <c r="E3" s="54"/>
      <c r="F3" s="54"/>
      <c r="G3" s="272" t="s">
        <v>138</v>
      </c>
      <c r="H3" s="272"/>
    </row>
    <row r="4" spans="1:8">
      <c r="B4" s="24" t="s">
        <v>115</v>
      </c>
      <c r="C4" s="231">
        <f>+Summary!C3</f>
        <v>45657</v>
      </c>
      <c r="D4" s="7" t="s">
        <v>28</v>
      </c>
      <c r="E4" s="231">
        <f>+Summary!E3</f>
        <v>45291</v>
      </c>
      <c r="F4" s="92" t="s">
        <v>28</v>
      </c>
      <c r="G4" s="270" t="s">
        <v>139</v>
      </c>
      <c r="H4" s="270" t="s">
        <v>29</v>
      </c>
    </row>
    <row r="5" spans="1:8" ht="0.75" customHeight="1">
      <c r="A5" s="15"/>
      <c r="B5" s="15"/>
      <c r="C5" s="137"/>
      <c r="D5" s="54"/>
      <c r="E5" s="137"/>
      <c r="F5" s="54"/>
      <c r="G5" s="137" t="e">
        <f>+#REF!-#REF!</f>
        <v>#REF!</v>
      </c>
      <c r="H5" s="143" t="e">
        <f>+#REF!/#REF!-1</f>
        <v>#REF!</v>
      </c>
    </row>
    <row r="6" spans="1:8" s="111" customFormat="1" ht="15.75" thickBot="1">
      <c r="A6" s="138"/>
      <c r="B6" s="34" t="s">
        <v>232</v>
      </c>
      <c r="C6" s="146">
        <v>23412</v>
      </c>
      <c r="D6" s="54"/>
      <c r="E6" s="146">
        <v>19160</v>
      </c>
      <c r="F6" s="54"/>
      <c r="G6" s="146">
        <v>4252</v>
      </c>
      <c r="H6" s="147">
        <v>0.222</v>
      </c>
    </row>
    <row r="7" spans="1:8" ht="15.75" thickBot="1">
      <c r="A7" s="15"/>
      <c r="B7" s="37" t="s">
        <v>289</v>
      </c>
      <c r="C7" s="28">
        <v>5984</v>
      </c>
      <c r="D7" s="54"/>
      <c r="E7" s="28">
        <v>6091</v>
      </c>
      <c r="F7" s="54"/>
      <c r="G7" s="28">
        <v>-107</v>
      </c>
      <c r="H7" s="30">
        <v>-1.7999999999999999E-2</v>
      </c>
    </row>
    <row r="8" spans="1:8" s="111" customFormat="1" ht="15.75" thickBot="1">
      <c r="A8" s="138"/>
      <c r="B8" s="35" t="s">
        <v>267</v>
      </c>
      <c r="C8" s="146">
        <v>29396</v>
      </c>
      <c r="D8" s="54"/>
      <c r="E8" s="146">
        <v>25252</v>
      </c>
      <c r="F8" s="54"/>
      <c r="G8" s="146">
        <v>4145</v>
      </c>
      <c r="H8" s="147">
        <v>0.16400000000000001</v>
      </c>
    </row>
    <row r="9" spans="1:8">
      <c r="B9" s="215"/>
      <c r="C9" s="48"/>
      <c r="D9" s="54"/>
      <c r="E9" s="48"/>
      <c r="F9" s="54"/>
      <c r="G9" s="48"/>
      <c r="H9" s="48"/>
    </row>
    <row r="10" spans="1:8" ht="15.75" thickBot="1">
      <c r="A10" s="15"/>
      <c r="B10" s="35" t="s">
        <v>233</v>
      </c>
      <c r="C10" s="31">
        <v>0.751</v>
      </c>
      <c r="D10" s="161"/>
      <c r="E10" s="31">
        <v>0.78700000000000003</v>
      </c>
      <c r="F10" s="54"/>
      <c r="G10" s="31">
        <v>-3.5999999999999997E-2</v>
      </c>
      <c r="H10" s="31" t="s">
        <v>37</v>
      </c>
    </row>
    <row r="11" spans="1:8" ht="15.75" thickBot="1">
      <c r="A11" s="15"/>
      <c r="B11" s="36" t="s">
        <v>128</v>
      </c>
      <c r="C11" s="30">
        <v>0.78600000000000003</v>
      </c>
      <c r="D11" s="161"/>
      <c r="E11" s="30">
        <v>0.84899999999999998</v>
      </c>
      <c r="F11" s="54"/>
      <c r="G11" s="30">
        <v>-6.3E-2</v>
      </c>
      <c r="H11" s="30" t="s">
        <v>37</v>
      </c>
    </row>
    <row r="12" spans="1:8" ht="15.75" thickBot="1">
      <c r="A12" s="15"/>
      <c r="B12" s="35" t="s">
        <v>263</v>
      </c>
      <c r="C12" s="32">
        <v>1.47</v>
      </c>
      <c r="D12" s="54"/>
      <c r="E12" s="32">
        <v>1.32</v>
      </c>
      <c r="F12" s="54"/>
      <c r="G12" s="32">
        <v>0.15</v>
      </c>
      <c r="H12" s="31" t="s">
        <v>37</v>
      </c>
    </row>
    <row r="13" spans="1:8" ht="15.75" thickBot="1">
      <c r="A13" s="15"/>
      <c r="B13" s="36" t="s">
        <v>129</v>
      </c>
      <c r="C13" s="33">
        <v>2.39</v>
      </c>
      <c r="D13" s="54"/>
      <c r="E13" s="33">
        <v>2.14</v>
      </c>
      <c r="F13" s="54"/>
      <c r="G13" s="33">
        <v>0.25</v>
      </c>
      <c r="H13" s="30" t="s">
        <v>37</v>
      </c>
    </row>
    <row r="15" spans="1:8">
      <c r="B15" s="187" t="s">
        <v>137</v>
      </c>
    </row>
    <row r="16" spans="1:8">
      <c r="B16" s="90"/>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54"/>
      <c r="D3" s="54"/>
      <c r="E3" s="54"/>
      <c r="F3" s="54"/>
      <c r="G3" s="272" t="s">
        <v>138</v>
      </c>
      <c r="H3" s="272"/>
    </row>
    <row r="4" spans="1:8">
      <c r="B4" s="185" t="s">
        <v>268</v>
      </c>
      <c r="C4" s="231">
        <f>+Summary!C3</f>
        <v>45657</v>
      </c>
      <c r="D4" s="7" t="s">
        <v>28</v>
      </c>
      <c r="E4" s="231">
        <f>+Summary!E3</f>
        <v>45291</v>
      </c>
      <c r="F4" s="92" t="s">
        <v>28</v>
      </c>
      <c r="G4" s="270" t="s">
        <v>139</v>
      </c>
      <c r="H4" s="270" t="s">
        <v>29</v>
      </c>
    </row>
    <row r="5" spans="1:8" ht="15.75" thickBot="1">
      <c r="A5" s="15"/>
      <c r="B5" s="35" t="s">
        <v>135</v>
      </c>
      <c r="C5" s="26">
        <v>8163</v>
      </c>
      <c r="D5" s="95"/>
      <c r="E5" s="26">
        <v>6808</v>
      </c>
      <c r="F5" s="95"/>
      <c r="G5" s="26">
        <v>1355</v>
      </c>
      <c r="H5" s="31">
        <v>0.19900000000000001</v>
      </c>
    </row>
    <row r="6" spans="1:8" ht="15.75" thickBot="1">
      <c r="A6" s="23"/>
      <c r="B6" s="36" t="s">
        <v>234</v>
      </c>
      <c r="C6" s="28">
        <v>891</v>
      </c>
      <c r="D6" s="54"/>
      <c r="E6" s="28">
        <v>730</v>
      </c>
      <c r="F6" s="54"/>
      <c r="G6" s="28">
        <v>161</v>
      </c>
      <c r="H6" s="30">
        <v>0.221</v>
      </c>
    </row>
    <row r="7" spans="1:8" ht="15.75" thickBot="1">
      <c r="A7" s="23"/>
      <c r="B7" s="214" t="s">
        <v>235</v>
      </c>
      <c r="C7" s="26">
        <v>656</v>
      </c>
      <c r="D7" s="54"/>
      <c r="E7" s="26">
        <v>675</v>
      </c>
      <c r="F7" s="54"/>
      <c r="G7" s="26">
        <v>-19</v>
      </c>
      <c r="H7" s="31">
        <v>-2.8000000000000001E-2</v>
      </c>
    </row>
    <row r="8" spans="1:8" ht="15.75" thickBot="1">
      <c r="A8" s="23"/>
      <c r="B8" s="36" t="s">
        <v>353</v>
      </c>
      <c r="C8" s="28">
        <v>57</v>
      </c>
      <c r="D8" s="54"/>
      <c r="E8" s="28">
        <v>54</v>
      </c>
      <c r="F8" s="54"/>
      <c r="G8" s="28">
        <v>3</v>
      </c>
      <c r="H8" s="30">
        <v>5.6000000000000001E-2</v>
      </c>
    </row>
    <row r="9" spans="1:8" ht="15.75" thickBot="1">
      <c r="A9" s="23"/>
      <c r="B9" s="35" t="s">
        <v>282</v>
      </c>
      <c r="C9" s="26">
        <v>3434441</v>
      </c>
      <c r="D9" s="95"/>
      <c r="E9" s="26">
        <v>3127636</v>
      </c>
      <c r="F9" s="95"/>
      <c r="G9" s="26">
        <v>306805</v>
      </c>
      <c r="H9" s="31">
        <v>9.8000000000000004E-2</v>
      </c>
    </row>
    <row r="10" spans="1:8" ht="15.75" thickBot="1">
      <c r="A10" s="23"/>
      <c r="B10" s="36" t="s">
        <v>288</v>
      </c>
      <c r="C10" s="28">
        <v>1402</v>
      </c>
      <c r="D10" s="54"/>
      <c r="E10" s="28">
        <v>1243</v>
      </c>
      <c r="F10" s="54"/>
      <c r="G10" s="28">
        <v>159</v>
      </c>
      <c r="H10" s="30">
        <v>0.128</v>
      </c>
    </row>
    <row r="11" spans="1:8" ht="15.75" thickBot="1">
      <c r="A11" s="23"/>
      <c r="B11" s="35" t="s">
        <v>283</v>
      </c>
      <c r="C11" s="26">
        <v>85629</v>
      </c>
      <c r="D11" s="95"/>
      <c r="E11" s="26">
        <v>59749</v>
      </c>
      <c r="F11" s="95"/>
      <c r="G11" s="26">
        <v>25880</v>
      </c>
      <c r="H11" s="31">
        <v>0.433</v>
      </c>
    </row>
    <row r="13" spans="1:8">
      <c r="B13" s="187" t="s">
        <v>137</v>
      </c>
    </row>
    <row r="14" spans="1:8">
      <c r="B14" s="187"/>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E40"/>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38" t="s">
        <v>35</v>
      </c>
      <c r="B1" s="38"/>
      <c r="C1" s="274" t="s">
        <v>236</v>
      </c>
      <c r="D1" s="274"/>
    </row>
    <row r="2" spans="1:4" ht="31.5" customHeight="1">
      <c r="A2" s="39" t="s">
        <v>59</v>
      </c>
      <c r="B2" s="39" t="s">
        <v>36</v>
      </c>
      <c r="C2" s="212" t="s">
        <v>271</v>
      </c>
      <c r="D2" s="212" t="s">
        <v>237</v>
      </c>
    </row>
    <row r="3" spans="1:4" ht="24.95" customHeight="1">
      <c r="A3" s="45" t="s">
        <v>38</v>
      </c>
      <c r="B3" s="44" t="s">
        <v>89</v>
      </c>
      <c r="C3" s="210" t="s">
        <v>302</v>
      </c>
      <c r="D3" s="213" t="s">
        <v>349</v>
      </c>
    </row>
    <row r="4" spans="1:4">
      <c r="A4" s="46" t="s">
        <v>66</v>
      </c>
      <c r="B4" s="47" t="s">
        <v>91</v>
      </c>
      <c r="C4" s="210" t="s">
        <v>238</v>
      </c>
      <c r="D4" s="213" t="s">
        <v>239</v>
      </c>
    </row>
    <row r="5" spans="1:4">
      <c r="A5" s="45" t="s">
        <v>67</v>
      </c>
      <c r="B5" s="47" t="s">
        <v>77</v>
      </c>
      <c r="C5" s="211" t="s">
        <v>119</v>
      </c>
      <c r="D5" s="213" t="s">
        <v>350</v>
      </c>
    </row>
    <row r="6" spans="1:4">
      <c r="A6" s="45"/>
      <c r="B6" s="47"/>
      <c r="C6" s="211" t="s">
        <v>375</v>
      </c>
      <c r="D6" s="213" t="s">
        <v>392</v>
      </c>
    </row>
    <row r="7" spans="1:4">
      <c r="A7" s="45" t="s">
        <v>54</v>
      </c>
      <c r="B7" s="47" t="s">
        <v>84</v>
      </c>
      <c r="C7" s="211" t="s">
        <v>214</v>
      </c>
      <c r="D7" s="213" t="s">
        <v>384</v>
      </c>
    </row>
    <row r="8" spans="1:4">
      <c r="A8" s="46" t="s">
        <v>62</v>
      </c>
      <c r="B8" s="47" t="s">
        <v>73</v>
      </c>
      <c r="C8" s="211" t="s">
        <v>125</v>
      </c>
      <c r="D8" s="213" t="s">
        <v>278</v>
      </c>
    </row>
    <row r="9" spans="1:4">
      <c r="A9" s="46" t="s">
        <v>55</v>
      </c>
      <c r="B9" t="s">
        <v>88</v>
      </c>
      <c r="C9" s="211" t="s">
        <v>246</v>
      </c>
      <c r="D9" s="213" t="s">
        <v>279</v>
      </c>
    </row>
    <row r="10" spans="1:4">
      <c r="A10" s="46" t="s">
        <v>60</v>
      </c>
      <c r="B10" s="47"/>
      <c r="C10" s="211" t="s">
        <v>252</v>
      </c>
      <c r="D10" s="213" t="s">
        <v>280</v>
      </c>
    </row>
    <row r="11" spans="1:4">
      <c r="A11" s="46" t="s">
        <v>92</v>
      </c>
      <c r="B11" s="47"/>
      <c r="C11" s="211" t="s">
        <v>253</v>
      </c>
      <c r="D11" s="213" t="s">
        <v>393</v>
      </c>
    </row>
    <row r="12" spans="1:4">
      <c r="A12" s="45" t="s">
        <v>63</v>
      </c>
      <c r="B12" s="47" t="s">
        <v>74</v>
      </c>
      <c r="C12" s="211" t="s">
        <v>281</v>
      </c>
      <c r="D12" s="213" t="s">
        <v>242</v>
      </c>
    </row>
    <row r="13" spans="1:4" ht="15" customHeight="1">
      <c r="A13" s="46" t="s">
        <v>61</v>
      </c>
      <c r="B13" s="47" t="s">
        <v>72</v>
      </c>
      <c r="C13" s="211" t="s">
        <v>213</v>
      </c>
      <c r="D13" s="213" t="s">
        <v>241</v>
      </c>
    </row>
    <row r="14" spans="1:4">
      <c r="A14" s="46" t="s">
        <v>53</v>
      </c>
      <c r="B14" s="47" t="s">
        <v>83</v>
      </c>
      <c r="C14" s="211" t="s">
        <v>118</v>
      </c>
      <c r="D14" s="213" t="s">
        <v>240</v>
      </c>
    </row>
    <row r="15" spans="1:4">
      <c r="A15" s="46" t="s">
        <v>69</v>
      </c>
      <c r="B15" s="47" t="s">
        <v>85</v>
      </c>
      <c r="C15" s="211" t="s">
        <v>247</v>
      </c>
      <c r="D15" s="213" t="s">
        <v>372</v>
      </c>
    </row>
    <row r="16" spans="1:4">
      <c r="A16" s="46" t="s">
        <v>70</v>
      </c>
      <c r="B16" s="47" t="s">
        <v>86</v>
      </c>
      <c r="C16" s="211" t="s">
        <v>249</v>
      </c>
      <c r="D16" s="213" t="s">
        <v>373</v>
      </c>
    </row>
    <row r="17" spans="1:4">
      <c r="A17" s="46" t="s">
        <v>68</v>
      </c>
      <c r="B17" s="47" t="s">
        <v>82</v>
      </c>
      <c r="C17" s="211" t="s">
        <v>248</v>
      </c>
      <c r="D17" s="213" t="s">
        <v>379</v>
      </c>
    </row>
    <row r="18" spans="1:4">
      <c r="A18" s="46" t="s">
        <v>50</v>
      </c>
      <c r="B18" s="47" t="s">
        <v>81</v>
      </c>
      <c r="C18" s="211" t="s">
        <v>245</v>
      </c>
      <c r="D18" s="213" t="s">
        <v>374</v>
      </c>
    </row>
    <row r="19" spans="1:4">
      <c r="A19" s="46" t="s">
        <v>40</v>
      </c>
      <c r="B19" s="47" t="s">
        <v>76</v>
      </c>
      <c r="C19" s="211" t="s">
        <v>244</v>
      </c>
      <c r="D19" s="213" t="s">
        <v>378</v>
      </c>
    </row>
    <row r="20" spans="1:4">
      <c r="A20" s="46" t="s">
        <v>64</v>
      </c>
      <c r="B20" s="47" t="s">
        <v>75</v>
      </c>
      <c r="C20" s="211" t="s">
        <v>369</v>
      </c>
      <c r="D20" s="213" t="s">
        <v>385</v>
      </c>
    </row>
    <row r="21" spans="1:4">
      <c r="A21" s="46" t="s">
        <v>46</v>
      </c>
      <c r="B21" s="47" t="s">
        <v>78</v>
      </c>
      <c r="C21" s="211" t="s">
        <v>117</v>
      </c>
      <c r="D21" s="213" t="s">
        <v>386</v>
      </c>
    </row>
    <row r="22" spans="1:4">
      <c r="A22" s="46" t="s">
        <v>49</v>
      </c>
      <c r="B22" s="47" t="s">
        <v>80</v>
      </c>
      <c r="C22" s="211" t="s">
        <v>215</v>
      </c>
      <c r="D22" s="213" t="s">
        <v>395</v>
      </c>
    </row>
    <row r="23" spans="1:4">
      <c r="A23" s="46" t="s">
        <v>48</v>
      </c>
      <c r="B23" s="47" t="s">
        <v>79</v>
      </c>
      <c r="C23" s="211" t="s">
        <v>254</v>
      </c>
      <c r="D23" s="213" t="s">
        <v>387</v>
      </c>
    </row>
    <row r="24" spans="1:4">
      <c r="A24" s="46" t="s">
        <v>57</v>
      </c>
      <c r="B24" s="47"/>
      <c r="C24" s="211" t="s">
        <v>95</v>
      </c>
      <c r="D24" s="213" t="s">
        <v>243</v>
      </c>
    </row>
    <row r="25" spans="1:4">
      <c r="A25" s="46" t="s">
        <v>33</v>
      </c>
      <c r="B25" s="47"/>
      <c r="C25" s="211" t="s">
        <v>93</v>
      </c>
      <c r="D25" s="213" t="s">
        <v>307</v>
      </c>
    </row>
    <row r="26" spans="1:4">
      <c r="A26" s="46" t="s">
        <v>45</v>
      </c>
      <c r="B26" s="47" t="s">
        <v>77</v>
      </c>
      <c r="C26" s="211" t="s">
        <v>94</v>
      </c>
      <c r="D26" s="213" t="s">
        <v>308</v>
      </c>
    </row>
    <row r="27" spans="1:4">
      <c r="A27" s="46" t="s">
        <v>65</v>
      </c>
      <c r="B27" s="47" t="s">
        <v>90</v>
      </c>
      <c r="C27" s="211" t="s">
        <v>250</v>
      </c>
      <c r="D27" s="213" t="s">
        <v>251</v>
      </c>
    </row>
    <row r="28" spans="1:4" ht="23.25">
      <c r="A28" s="46" t="s">
        <v>71</v>
      </c>
      <c r="B28" s="47" t="s">
        <v>87</v>
      </c>
      <c r="C28" s="275" t="s">
        <v>134</v>
      </c>
      <c r="D28" s="213" t="s">
        <v>396</v>
      </c>
    </row>
    <row r="29" spans="1:4">
      <c r="A29" s="46"/>
      <c r="B29" s="47"/>
      <c r="D29" s="44"/>
    </row>
    <row r="30" spans="1:4" ht="15" hidden="1" customHeight="1"/>
    <row r="31" spans="1:4" ht="15" hidden="1" customHeight="1">
      <c r="D31" t="s">
        <v>56</v>
      </c>
    </row>
    <row r="32" spans="1:4" ht="15" hidden="1" customHeight="1">
      <c r="C32" t="s">
        <v>39</v>
      </c>
      <c r="D32" t="s">
        <v>34</v>
      </c>
    </row>
    <row r="33" spans="3:5" ht="15" hidden="1" customHeight="1">
      <c r="C33" t="s">
        <v>41</v>
      </c>
      <c r="D33" t="s">
        <v>34</v>
      </c>
    </row>
    <row r="34" spans="3:5" ht="15" hidden="1" customHeight="1">
      <c r="C34" t="s">
        <v>42</v>
      </c>
      <c r="D34" t="s">
        <v>34</v>
      </c>
      <c r="E34" t="s">
        <v>58</v>
      </c>
    </row>
    <row r="35" spans="3:5" ht="15" hidden="1" customHeight="1">
      <c r="C35" t="s">
        <v>43</v>
      </c>
      <c r="D35" t="s">
        <v>34</v>
      </c>
      <c r="E35" t="s">
        <v>58</v>
      </c>
    </row>
    <row r="36" spans="3:5" ht="15" hidden="1" customHeight="1">
      <c r="C36" t="s">
        <v>44</v>
      </c>
      <c r="D36" t="s">
        <v>34</v>
      </c>
      <c r="E36" t="s">
        <v>58</v>
      </c>
    </row>
    <row r="37" spans="3:5" ht="15" hidden="1" customHeight="1">
      <c r="C37" t="s">
        <v>51</v>
      </c>
      <c r="D37" t="s">
        <v>34</v>
      </c>
    </row>
    <row r="38" spans="3:5" ht="15" hidden="1" customHeight="1">
      <c r="C38" t="s">
        <v>52</v>
      </c>
      <c r="D38" t="s">
        <v>34</v>
      </c>
    </row>
    <row r="39" spans="3:5" ht="15" hidden="1" customHeight="1">
      <c r="C39" t="s">
        <v>47</v>
      </c>
    </row>
    <row r="40" spans="3:5" ht="15" hidden="1" customHeight="1"/>
  </sheetData>
  <sortState xmlns:xlrd2="http://schemas.microsoft.com/office/spreadsheetml/2017/richdata2" ref="C3:D28">
    <sortCondition ref="C3:C28"/>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G5"/>
  <sheetViews>
    <sheetView showGridLines="0" zoomScaleNormal="100" workbookViewId="0"/>
  </sheetViews>
  <sheetFormatPr baseColWidth="10" defaultColWidth="11.42578125" defaultRowHeight="12.75"/>
  <cols>
    <col min="1" max="1" width="174" style="190" customWidth="1"/>
    <col min="2" max="16384" width="11.42578125" style="190"/>
  </cols>
  <sheetData>
    <row r="1" spans="1:7" ht="409.5" customHeight="1">
      <c r="A1" s="192" t="s">
        <v>255</v>
      </c>
      <c r="G1" s="191"/>
    </row>
    <row r="5" spans="1:7">
      <c r="G5" s="19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30"/>
  <sheetViews>
    <sheetView showGridLines="0" tabSelected="1" workbookViewId="0">
      <selection activeCell="C2" sqref="C2"/>
    </sheetView>
  </sheetViews>
  <sheetFormatPr baseColWidth="10" defaultRowHeight="15"/>
  <cols>
    <col min="3" max="3" width="35.42578125" bestFit="1" customWidth="1"/>
  </cols>
  <sheetData>
    <row r="1" spans="1:11">
      <c r="A1" s="54"/>
      <c r="B1" s="54"/>
      <c r="C1" s="54"/>
      <c r="D1" s="54"/>
      <c r="E1" s="54"/>
      <c r="F1" s="54"/>
      <c r="G1" s="54"/>
      <c r="H1" s="54"/>
      <c r="I1" s="54"/>
      <c r="J1" s="54"/>
      <c r="K1" s="54"/>
    </row>
    <row r="2" spans="1:11">
      <c r="A2" s="54"/>
      <c r="B2" s="54"/>
      <c r="C2" s="193" t="s">
        <v>102</v>
      </c>
      <c r="D2" s="54"/>
      <c r="E2" s="54"/>
      <c r="F2" s="54"/>
      <c r="G2" s="54"/>
      <c r="H2" s="54"/>
      <c r="I2" s="54"/>
      <c r="J2" s="54"/>
      <c r="K2" s="54"/>
    </row>
    <row r="3" spans="1:11">
      <c r="A3" s="54"/>
      <c r="B3" s="54"/>
      <c r="C3" s="54"/>
      <c r="D3" s="54"/>
      <c r="E3" s="54"/>
      <c r="F3" s="54"/>
      <c r="G3" s="54"/>
      <c r="H3" s="54"/>
      <c r="I3" s="54"/>
      <c r="J3" s="54"/>
      <c r="K3" s="54"/>
    </row>
    <row r="4" spans="1:11">
      <c r="A4" s="54"/>
      <c r="B4" s="195"/>
      <c r="C4" s="194" t="s">
        <v>103</v>
      </c>
      <c r="D4" s="54"/>
      <c r="E4" s="54"/>
      <c r="F4" s="54"/>
      <c r="G4" s="54"/>
      <c r="H4" s="54"/>
      <c r="I4" s="54"/>
      <c r="J4" s="54"/>
      <c r="K4" s="54"/>
    </row>
    <row r="5" spans="1:11">
      <c r="A5" s="54"/>
      <c r="B5" s="195"/>
      <c r="C5" s="194" t="s">
        <v>104</v>
      </c>
      <c r="D5" s="54"/>
      <c r="E5" s="54"/>
      <c r="F5" s="54"/>
      <c r="G5" s="54"/>
      <c r="H5" s="54"/>
      <c r="I5" s="54"/>
      <c r="J5" s="54"/>
      <c r="K5" s="54"/>
    </row>
    <row r="6" spans="1:11">
      <c r="A6" s="54"/>
      <c r="B6" s="195"/>
      <c r="C6" s="194" t="s">
        <v>105</v>
      </c>
      <c r="D6" s="54"/>
      <c r="E6" s="54"/>
      <c r="F6" s="54"/>
      <c r="G6" s="54"/>
      <c r="H6" s="54"/>
      <c r="I6" s="54"/>
      <c r="J6" s="54"/>
      <c r="K6" s="54"/>
    </row>
    <row r="7" spans="1:11">
      <c r="A7" s="54"/>
      <c r="B7" s="195"/>
      <c r="C7" s="194" t="s">
        <v>106</v>
      </c>
      <c r="D7" s="54"/>
      <c r="E7" s="54"/>
      <c r="F7" s="54"/>
      <c r="G7" s="54"/>
      <c r="H7" s="54"/>
      <c r="I7" s="54"/>
      <c r="J7" s="54"/>
      <c r="K7" s="54"/>
    </row>
    <row r="8" spans="1:11">
      <c r="A8" s="54"/>
      <c r="B8" s="195"/>
      <c r="C8" s="194" t="s">
        <v>107</v>
      </c>
      <c r="D8" s="54"/>
      <c r="E8" s="54"/>
      <c r="F8" s="54"/>
      <c r="G8" s="54"/>
      <c r="H8" s="54"/>
      <c r="I8" s="54"/>
      <c r="J8" s="54"/>
      <c r="K8" s="54"/>
    </row>
    <row r="9" spans="1:11">
      <c r="A9" s="54"/>
      <c r="B9" s="195"/>
      <c r="C9" s="194" t="s">
        <v>388</v>
      </c>
      <c r="D9" s="54"/>
      <c r="E9" s="54"/>
      <c r="F9" s="54"/>
      <c r="G9" s="54"/>
      <c r="H9" s="54"/>
      <c r="I9" s="54"/>
      <c r="J9" s="54"/>
      <c r="K9" s="54"/>
    </row>
    <row r="10" spans="1:11">
      <c r="A10" s="54"/>
      <c r="B10" s="195"/>
      <c r="C10" s="194" t="s">
        <v>108</v>
      </c>
      <c r="D10" s="54"/>
      <c r="E10" s="54"/>
      <c r="F10" s="54"/>
      <c r="G10" s="54"/>
      <c r="H10" s="54"/>
      <c r="I10" s="54"/>
      <c r="J10" s="54"/>
      <c r="K10" s="54"/>
    </row>
    <row r="11" spans="1:11">
      <c r="A11" s="54"/>
      <c r="B11" s="195"/>
      <c r="C11" s="194" t="s">
        <v>109</v>
      </c>
      <c r="D11" s="54"/>
      <c r="E11" s="196" t="s">
        <v>98</v>
      </c>
      <c r="F11" s="54"/>
      <c r="G11" s="54"/>
      <c r="H11" s="54"/>
      <c r="I11" s="54"/>
      <c r="J11" s="54"/>
      <c r="K11" s="54"/>
    </row>
    <row r="12" spans="1:11">
      <c r="A12" s="54"/>
      <c r="B12" s="195"/>
      <c r="C12" s="194" t="s">
        <v>110</v>
      </c>
      <c r="D12" s="54"/>
      <c r="E12" s="197" t="s">
        <v>99</v>
      </c>
      <c r="F12" s="54"/>
      <c r="G12" s="54"/>
      <c r="H12" s="54"/>
      <c r="I12" s="54"/>
      <c r="J12" s="54"/>
      <c r="K12" s="54"/>
    </row>
    <row r="13" spans="1:11">
      <c r="A13" s="54"/>
      <c r="B13" s="195"/>
      <c r="C13" s="194" t="s">
        <v>111</v>
      </c>
      <c r="D13" s="54"/>
      <c r="E13" s="198" t="s">
        <v>100</v>
      </c>
      <c r="F13" s="54"/>
      <c r="G13" s="54"/>
      <c r="H13" s="54"/>
      <c r="I13" s="54"/>
      <c r="J13" s="54"/>
      <c r="K13" s="54"/>
    </row>
    <row r="14" spans="1:11">
      <c r="A14" s="54"/>
      <c r="B14" s="195"/>
      <c r="C14" s="194" t="s">
        <v>112</v>
      </c>
      <c r="D14" s="54"/>
      <c r="E14" s="54"/>
      <c r="F14" s="54"/>
      <c r="G14" s="54"/>
      <c r="H14" s="54"/>
      <c r="I14" s="54"/>
      <c r="J14" s="54"/>
      <c r="K14" s="54"/>
    </row>
    <row r="15" spans="1:11">
      <c r="A15" s="54"/>
      <c r="B15" s="195"/>
      <c r="C15" s="194" t="s">
        <v>113</v>
      </c>
      <c r="D15" s="54"/>
      <c r="E15" s="54"/>
      <c r="F15" s="54"/>
      <c r="G15" s="54"/>
      <c r="H15" s="54"/>
      <c r="I15" s="54"/>
      <c r="J15" s="54"/>
      <c r="K15" s="54"/>
    </row>
    <row r="16" spans="1:11">
      <c r="A16" s="54"/>
      <c r="B16" s="54"/>
      <c r="C16" s="54"/>
      <c r="D16" s="54"/>
      <c r="E16" s="54"/>
      <c r="F16" s="54"/>
      <c r="G16" s="54"/>
      <c r="H16" s="54"/>
      <c r="I16" s="54"/>
      <c r="J16" s="54"/>
      <c r="K16" s="54"/>
    </row>
    <row r="17" spans="1:11">
      <c r="A17" s="54"/>
      <c r="B17" s="54"/>
      <c r="C17" s="194" t="s">
        <v>114</v>
      </c>
      <c r="D17" s="54"/>
      <c r="E17" s="54"/>
      <c r="F17" s="54"/>
      <c r="G17" s="54"/>
      <c r="H17" s="54"/>
      <c r="I17" s="54"/>
      <c r="J17" s="54"/>
      <c r="K17" s="54"/>
    </row>
    <row r="18" spans="1:11">
      <c r="A18" s="54"/>
      <c r="B18" s="54"/>
      <c r="C18" s="194" t="s">
        <v>101</v>
      </c>
      <c r="D18" s="54"/>
      <c r="E18" s="54"/>
      <c r="F18" s="54"/>
      <c r="G18" s="54"/>
      <c r="H18" s="54"/>
      <c r="I18" s="54"/>
      <c r="J18" s="54"/>
      <c r="K18" s="54"/>
    </row>
    <row r="19" spans="1:11">
      <c r="A19" s="54"/>
      <c r="B19" s="54"/>
      <c r="C19" s="54"/>
      <c r="D19" s="54"/>
      <c r="E19" s="54"/>
      <c r="F19" s="54"/>
      <c r="G19" s="54"/>
      <c r="H19" s="54"/>
      <c r="I19" s="54"/>
      <c r="J19" s="54"/>
      <c r="K19" s="54"/>
    </row>
    <row r="20" spans="1:11">
      <c r="A20" s="54"/>
      <c r="B20" s="54"/>
      <c r="C20" s="54"/>
      <c r="D20" s="54"/>
      <c r="E20" s="54"/>
      <c r="F20" s="54"/>
      <c r="G20" s="54"/>
      <c r="H20" s="54"/>
      <c r="I20" s="54"/>
      <c r="J20" s="54"/>
      <c r="K20" s="54"/>
    </row>
    <row r="21" spans="1:11">
      <c r="A21" s="54"/>
      <c r="B21" s="54"/>
      <c r="C21" s="54"/>
      <c r="D21" s="54"/>
      <c r="E21" s="54"/>
      <c r="F21" s="54"/>
      <c r="G21" s="54"/>
      <c r="H21" s="54"/>
      <c r="I21" s="54"/>
      <c r="J21" s="54"/>
      <c r="K21" s="54"/>
    </row>
    <row r="22" spans="1:11">
      <c r="A22" s="54"/>
      <c r="B22" s="54"/>
      <c r="C22" s="54"/>
      <c r="D22" s="54"/>
      <c r="E22" s="54"/>
      <c r="F22" s="54"/>
      <c r="G22" s="54"/>
      <c r="H22" s="54"/>
      <c r="I22" s="54"/>
      <c r="J22" s="54"/>
      <c r="K22" s="54"/>
    </row>
    <row r="23" spans="1:11">
      <c r="A23" s="54"/>
      <c r="B23" s="54"/>
      <c r="C23" s="54"/>
      <c r="D23" s="54"/>
      <c r="E23" s="54"/>
      <c r="F23" s="54"/>
      <c r="G23" s="54"/>
      <c r="H23" s="54"/>
      <c r="I23" s="54"/>
      <c r="J23" s="54"/>
      <c r="K23" s="54"/>
    </row>
    <row r="24" spans="1:11">
      <c r="A24" s="54"/>
      <c r="B24" s="54"/>
      <c r="C24" s="54"/>
      <c r="D24" s="54"/>
      <c r="E24" s="54"/>
      <c r="F24" s="54"/>
      <c r="G24" s="54"/>
      <c r="H24" s="54"/>
      <c r="I24" s="54"/>
      <c r="J24" s="54"/>
      <c r="K24" s="54"/>
    </row>
    <row r="25" spans="1:11">
      <c r="A25" s="54"/>
      <c r="B25" s="54"/>
      <c r="C25" s="54"/>
      <c r="D25" s="54"/>
      <c r="E25" s="54"/>
      <c r="F25" s="54"/>
      <c r="G25" s="54"/>
      <c r="H25" s="54"/>
      <c r="I25" s="54"/>
      <c r="J25" s="54"/>
      <c r="K25" s="54"/>
    </row>
    <row r="26" spans="1:11">
      <c r="A26" s="54"/>
      <c r="B26" s="54"/>
      <c r="C26" s="54"/>
      <c r="D26" s="54"/>
      <c r="E26" s="54"/>
      <c r="F26" s="54"/>
      <c r="G26" s="54"/>
      <c r="H26" s="54"/>
      <c r="I26" s="54"/>
      <c r="J26" s="54"/>
      <c r="K26" s="54"/>
    </row>
    <row r="27" spans="1:11">
      <c r="A27" s="54"/>
      <c r="B27" s="54"/>
      <c r="C27" s="54"/>
      <c r="D27" s="54"/>
      <c r="E27" s="54"/>
      <c r="F27" s="54"/>
      <c r="G27" s="54"/>
      <c r="H27" s="54"/>
      <c r="I27" s="54"/>
      <c r="J27" s="54"/>
      <c r="K27" s="54"/>
    </row>
    <row r="28" spans="1:11">
      <c r="C28" s="54"/>
    </row>
    <row r="29" spans="1:11">
      <c r="C29" s="54"/>
    </row>
    <row r="30" spans="1:11">
      <c r="C30" s="54"/>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Index!A1" display="Credit"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
  <sheetViews>
    <sheetView showGridLines="0" zoomScaleNormal="100" workbookViewId="0"/>
  </sheetViews>
  <sheetFormatPr baseColWidth="10" defaultColWidth="11.42578125" defaultRowHeight="12"/>
  <cols>
    <col min="1" max="1" width="153.28515625" style="91" customWidth="1"/>
    <col min="2" max="16384" width="11.42578125" style="91"/>
  </cols>
  <sheetData>
    <row r="1" spans="1:7" ht="129.75" customHeight="1">
      <c r="A1" s="205" t="s">
        <v>285</v>
      </c>
      <c r="G1" s="90"/>
    </row>
    <row r="2" spans="1:7" ht="54" customHeight="1">
      <c r="A2" s="206" t="s">
        <v>140</v>
      </c>
    </row>
    <row r="3" spans="1:7" ht="17.25" customHeight="1">
      <c r="A3" s="207"/>
    </row>
    <row r="4" spans="1:7" ht="172.5" customHeight="1">
      <c r="A4" s="206"/>
    </row>
    <row r="5" spans="1:7">
      <c r="G5" s="9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K66"/>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9.28515625" bestFit="1" customWidth="1"/>
    <col min="8" max="8" width="13.42578125" bestFit="1" customWidth="1"/>
  </cols>
  <sheetData>
    <row r="2" spans="1:8" ht="15.75">
      <c r="C2" s="11"/>
      <c r="G2" s="272" t="s">
        <v>138</v>
      </c>
      <c r="H2" s="272"/>
    </row>
    <row r="3" spans="1:8">
      <c r="B3" s="24" t="s">
        <v>115</v>
      </c>
      <c r="C3" s="231">
        <v>45657</v>
      </c>
      <c r="D3" s="7" t="s">
        <v>28</v>
      </c>
      <c r="E3" s="231">
        <v>45291</v>
      </c>
      <c r="F3" s="7" t="s">
        <v>28</v>
      </c>
      <c r="G3" s="270" t="s">
        <v>139</v>
      </c>
      <c r="H3" s="270" t="s">
        <v>29</v>
      </c>
    </row>
    <row r="4" spans="1:8">
      <c r="B4" s="139" t="s">
        <v>304</v>
      </c>
      <c r="C4" s="139"/>
      <c r="D4" s="8"/>
      <c r="E4" s="226"/>
      <c r="F4" s="8"/>
      <c r="G4" s="226"/>
      <c r="H4" s="226"/>
    </row>
    <row r="5" spans="1:8" ht="15.75" thickBot="1">
      <c r="A5" s="15"/>
      <c r="B5" s="25" t="s">
        <v>116</v>
      </c>
      <c r="C5" s="184">
        <v>83847</v>
      </c>
      <c r="E5" s="184">
        <v>74829</v>
      </c>
      <c r="F5" s="142"/>
      <c r="G5" s="200">
        <v>9018</v>
      </c>
      <c r="H5" s="199">
        <v>0.121</v>
      </c>
    </row>
    <row r="6" spans="1:8" ht="15.75" thickBot="1">
      <c r="A6" s="15"/>
      <c r="B6" s="27" t="s">
        <v>375</v>
      </c>
      <c r="C6" s="99">
        <v>49354</v>
      </c>
      <c r="E6" s="99">
        <v>45492</v>
      </c>
      <c r="G6" s="28">
        <v>3861</v>
      </c>
      <c r="H6" s="30">
        <v>8.5000000000000006E-2</v>
      </c>
    </row>
    <row r="7" spans="1:8" ht="15.75" thickBot="1">
      <c r="A7" s="15"/>
      <c r="B7" s="25" t="s">
        <v>369</v>
      </c>
      <c r="C7" s="97">
        <v>48920</v>
      </c>
      <c r="E7" s="97">
        <v>45190</v>
      </c>
      <c r="G7" s="200">
        <v>3729</v>
      </c>
      <c r="H7" s="199">
        <v>8.3000000000000004E-2</v>
      </c>
    </row>
    <row r="8" spans="1:8" ht="15.75" thickBot="1">
      <c r="A8" s="15"/>
      <c r="B8" s="27" t="s">
        <v>262</v>
      </c>
      <c r="C8" s="99">
        <v>62773</v>
      </c>
      <c r="E8" s="99">
        <v>53569</v>
      </c>
      <c r="G8" s="28">
        <v>9204</v>
      </c>
      <c r="H8" s="30">
        <v>0.17199999999999999</v>
      </c>
    </row>
    <row r="9" spans="1:8" ht="15.75" thickBot="1">
      <c r="A9" s="15"/>
      <c r="B9" s="25" t="s">
        <v>302</v>
      </c>
      <c r="C9" s="97">
        <v>16316</v>
      </c>
      <c r="E9" s="97">
        <v>14015</v>
      </c>
      <c r="G9" s="200">
        <v>2301</v>
      </c>
      <c r="H9" s="199">
        <v>0.16400000000000001</v>
      </c>
    </row>
    <row r="10" spans="1:8" ht="15.75" thickBot="1">
      <c r="A10" s="15"/>
      <c r="B10" s="27" t="s">
        <v>117</v>
      </c>
      <c r="C10" s="99">
        <v>128443</v>
      </c>
      <c r="E10" s="99">
        <v>113077</v>
      </c>
      <c r="G10" s="28">
        <v>15366</v>
      </c>
      <c r="H10" s="30">
        <v>0.13600000000000001</v>
      </c>
    </row>
    <row r="11" spans="1:8" ht="15.75" thickBot="1">
      <c r="A11" s="15"/>
      <c r="B11" s="25" t="s">
        <v>310</v>
      </c>
      <c r="C11" s="97">
        <v>6190</v>
      </c>
      <c r="E11" s="97">
        <v>5219</v>
      </c>
      <c r="G11" s="200">
        <v>971</v>
      </c>
      <c r="H11" s="199">
        <v>0.186</v>
      </c>
    </row>
    <row r="12" spans="1:8" ht="15.75" thickBot="1">
      <c r="A12" s="15"/>
      <c r="B12" s="27" t="s">
        <v>305</v>
      </c>
      <c r="C12" s="99">
        <v>5989</v>
      </c>
      <c r="E12" s="99">
        <v>4958</v>
      </c>
      <c r="G12" s="28">
        <v>1031</v>
      </c>
      <c r="H12" s="30">
        <v>0.20799999999999999</v>
      </c>
    </row>
    <row r="13" spans="1:8" ht="15.75" thickBot="1">
      <c r="A13" s="15"/>
      <c r="B13" s="25" t="s">
        <v>238</v>
      </c>
      <c r="C13" s="97">
        <v>77731</v>
      </c>
      <c r="E13" s="97">
        <v>72324</v>
      </c>
      <c r="G13" s="200">
        <v>5407</v>
      </c>
      <c r="H13" s="199">
        <v>7.4999999999999997E-2</v>
      </c>
    </row>
    <row r="14" spans="1:8">
      <c r="B14" s="29"/>
      <c r="C14" s="29"/>
      <c r="E14" s="29"/>
    </row>
    <row r="15" spans="1:8">
      <c r="B15" s="139" t="s">
        <v>273</v>
      </c>
      <c r="C15" s="247"/>
      <c r="E15" s="247"/>
      <c r="G15" s="139"/>
      <c r="H15" s="139"/>
    </row>
    <row r="16" spans="1:8" ht="15.75" thickBot="1">
      <c r="A16" s="15"/>
      <c r="B16" s="25" t="s">
        <v>118</v>
      </c>
      <c r="C16" s="97">
        <v>1637</v>
      </c>
      <c r="E16" s="97">
        <v>1232</v>
      </c>
      <c r="G16" s="200">
        <v>406</v>
      </c>
      <c r="H16" s="199">
        <v>0.32900000000000001</v>
      </c>
    </row>
    <row r="17" spans="1:11" ht="15.75" thickBot="1">
      <c r="A17" s="15"/>
      <c r="B17" s="27" t="s">
        <v>286</v>
      </c>
      <c r="C17" s="99">
        <v>2077</v>
      </c>
      <c r="E17" s="99">
        <v>1572</v>
      </c>
      <c r="G17" s="28">
        <v>505</v>
      </c>
      <c r="H17" s="30">
        <v>0.32100000000000001</v>
      </c>
      <c r="K17" s="4"/>
    </row>
    <row r="18" spans="1:11" ht="15.75" thickBot="1">
      <c r="A18" s="15"/>
      <c r="B18" s="25" t="s">
        <v>311</v>
      </c>
      <c r="C18" s="97">
        <v>873</v>
      </c>
      <c r="E18" s="97">
        <v>641</v>
      </c>
      <c r="G18" s="200">
        <v>232</v>
      </c>
      <c r="H18" s="199">
        <v>0.36199999999999999</v>
      </c>
      <c r="K18" s="4"/>
    </row>
    <row r="19" spans="1:11" ht="15.75" thickBot="1">
      <c r="A19" s="15"/>
      <c r="B19" s="27" t="s">
        <v>313</v>
      </c>
      <c r="C19" s="99">
        <v>1202</v>
      </c>
      <c r="E19" s="99">
        <v>711</v>
      </c>
      <c r="G19" s="28">
        <v>491</v>
      </c>
      <c r="H19" s="30">
        <v>0.69099999999999995</v>
      </c>
    </row>
    <row r="20" spans="1:11" ht="15.75" thickBot="1">
      <c r="A20" s="15"/>
      <c r="B20" s="25" t="s">
        <v>312</v>
      </c>
      <c r="C20" s="97">
        <v>1203</v>
      </c>
      <c r="E20" s="97">
        <v>711</v>
      </c>
      <c r="G20" s="200">
        <v>492</v>
      </c>
      <c r="H20" s="199">
        <v>0.69099999999999995</v>
      </c>
    </row>
    <row r="21" spans="1:11" ht="15.75" thickBot="1">
      <c r="A21" s="15"/>
      <c r="B21" s="27" t="s">
        <v>93</v>
      </c>
      <c r="C21" s="100">
        <v>0.21299999999999999</v>
      </c>
      <c r="D21" s="156"/>
      <c r="E21" s="100">
        <v>0.14499999999999999</v>
      </c>
      <c r="F21" s="156"/>
      <c r="G21" s="30">
        <v>6.8000000000000005E-2</v>
      </c>
      <c r="H21" s="30" t="s">
        <v>37</v>
      </c>
    </row>
    <row r="22" spans="1:11" ht="15.75" thickBot="1">
      <c r="A22" s="15"/>
      <c r="B22" s="25" t="s">
        <v>94</v>
      </c>
      <c r="C22" s="248">
        <v>0.23300000000000001</v>
      </c>
      <c r="E22" s="248">
        <v>0.16</v>
      </c>
      <c r="F22" s="156"/>
      <c r="G22" s="199">
        <v>7.2999999999999995E-2</v>
      </c>
      <c r="H22" s="199" t="s">
        <v>37</v>
      </c>
    </row>
    <row r="23" spans="1:11" ht="15.75" thickBot="1">
      <c r="A23" s="15"/>
      <c r="B23" s="27" t="s">
        <v>95</v>
      </c>
      <c r="C23" s="100">
        <v>1.7000000000000001E-2</v>
      </c>
      <c r="D23" s="156"/>
      <c r="E23" s="100">
        <v>1.2E-2</v>
      </c>
      <c r="F23" s="156"/>
      <c r="G23" s="30">
        <v>5.0000000000000001E-3</v>
      </c>
      <c r="H23" s="30" t="s">
        <v>37</v>
      </c>
    </row>
    <row r="24" spans="1:11" ht="15.75" thickBot="1">
      <c r="A24" s="15"/>
      <c r="B24" s="25" t="s">
        <v>119</v>
      </c>
      <c r="C24" s="248">
        <v>0.50700000000000001</v>
      </c>
      <c r="E24" s="248">
        <v>0.52400000000000002</v>
      </c>
      <c r="F24" s="156"/>
      <c r="G24" s="199">
        <v>-1.6E-2</v>
      </c>
      <c r="H24" s="199" t="s">
        <v>37</v>
      </c>
    </row>
    <row r="25" spans="1:11">
      <c r="B25" s="12"/>
    </row>
    <row r="26" spans="1:11">
      <c r="B26" s="139" t="s">
        <v>274</v>
      </c>
      <c r="C26" s="139"/>
      <c r="E26" s="139"/>
      <c r="G26" s="139"/>
      <c r="H26" s="139"/>
    </row>
    <row r="27" spans="1:11" ht="15.75" thickBot="1">
      <c r="A27" s="15"/>
      <c r="B27" s="25" t="s">
        <v>120</v>
      </c>
      <c r="C27" s="26">
        <v>1299</v>
      </c>
      <c r="E27" s="26">
        <v>1130</v>
      </c>
      <c r="G27" s="200">
        <v>169</v>
      </c>
      <c r="H27" s="199">
        <v>0.15</v>
      </c>
    </row>
    <row r="28" spans="1:11" ht="15.75" thickBot="1">
      <c r="A28" s="15"/>
      <c r="B28" s="27" t="s">
        <v>109</v>
      </c>
      <c r="C28" s="28">
        <v>422</v>
      </c>
      <c r="E28" s="28">
        <v>478</v>
      </c>
      <c r="G28" s="28">
        <v>-55</v>
      </c>
      <c r="H28" s="30">
        <v>-0.11600000000000001</v>
      </c>
    </row>
    <row r="29" spans="1:11" ht="15.75" thickBot="1">
      <c r="A29" s="15"/>
      <c r="B29" s="25" t="s">
        <v>121</v>
      </c>
      <c r="C29" s="26">
        <v>1721</v>
      </c>
      <c r="E29" s="26">
        <v>1607</v>
      </c>
      <c r="G29" s="200">
        <v>114</v>
      </c>
      <c r="H29" s="199">
        <v>7.0999999999999994E-2</v>
      </c>
    </row>
    <row r="30" spans="1:11" ht="15.75" thickBot="1">
      <c r="A30" s="15"/>
      <c r="B30" s="27" t="s">
        <v>122</v>
      </c>
      <c r="C30" s="30">
        <v>2.5999999999999999E-2</v>
      </c>
      <c r="E30" s="30">
        <v>2.4E-2</v>
      </c>
      <c r="G30" s="30">
        <v>1E-3</v>
      </c>
      <c r="H30" s="30" t="s">
        <v>37</v>
      </c>
    </row>
    <row r="31" spans="1:11" ht="15.75" thickBot="1">
      <c r="A31" s="15"/>
      <c r="B31" s="25" t="s">
        <v>123</v>
      </c>
      <c r="C31" s="31">
        <v>3.4000000000000002E-2</v>
      </c>
      <c r="E31" s="31">
        <v>3.4000000000000002E-2</v>
      </c>
      <c r="G31" s="31">
        <v>0</v>
      </c>
      <c r="H31" s="31" t="s">
        <v>37</v>
      </c>
    </row>
    <row r="32" spans="1:11" ht="15.75" thickBot="1">
      <c r="A32" s="15"/>
      <c r="B32" s="27" t="s">
        <v>124</v>
      </c>
      <c r="C32" s="30">
        <v>0.77900000000000003</v>
      </c>
      <c r="E32" s="30">
        <v>0.73899999999999999</v>
      </c>
      <c r="G32" s="30">
        <v>4.1000000000000002E-2</v>
      </c>
      <c r="H32" s="30" t="s">
        <v>37</v>
      </c>
    </row>
    <row r="33" spans="1:8" ht="15.75" thickBot="1">
      <c r="A33" s="15"/>
      <c r="B33" s="25" t="s">
        <v>125</v>
      </c>
      <c r="C33" s="31">
        <v>0.63700000000000001</v>
      </c>
      <c r="E33" s="31">
        <v>0.63</v>
      </c>
      <c r="G33" s="31">
        <v>7.0000000000000001E-3</v>
      </c>
      <c r="H33" s="31" t="s">
        <v>37</v>
      </c>
    </row>
    <row r="34" spans="1:8" ht="15.75" thickBot="1">
      <c r="A34" s="15"/>
      <c r="B34" s="27" t="s">
        <v>126</v>
      </c>
      <c r="C34" s="30">
        <v>0.74399999999999999</v>
      </c>
      <c r="E34" s="30">
        <v>0.70599999999999996</v>
      </c>
      <c r="G34" s="30">
        <v>3.7999999999999999E-2</v>
      </c>
      <c r="H34" s="30" t="s">
        <v>37</v>
      </c>
    </row>
    <row r="35" spans="1:8" ht="15.75" thickBot="1">
      <c r="A35" s="15"/>
      <c r="B35" s="25" t="s">
        <v>127</v>
      </c>
      <c r="C35" s="241">
        <v>2.7000000000000001E-3</v>
      </c>
      <c r="D35" s="233"/>
      <c r="E35" s="241">
        <v>2.3E-3</v>
      </c>
      <c r="F35" s="233"/>
      <c r="G35" s="241">
        <v>5.0000000000000001E-4</v>
      </c>
      <c r="H35" s="31" t="s">
        <v>37</v>
      </c>
    </row>
    <row r="37" spans="1:8">
      <c r="B37" s="139" t="s">
        <v>275</v>
      </c>
      <c r="C37" s="139"/>
      <c r="E37" s="139"/>
      <c r="G37" s="139"/>
      <c r="H37" s="139"/>
    </row>
    <row r="38" spans="1:8" ht="15.75" thickBot="1">
      <c r="A38" s="15"/>
      <c r="B38" s="25" t="s">
        <v>128</v>
      </c>
      <c r="C38" s="31">
        <v>0.78600000000000003</v>
      </c>
      <c r="E38" s="31">
        <v>0.84899999999999998</v>
      </c>
      <c r="G38" s="199">
        <v>-6.3E-2</v>
      </c>
      <c r="H38" s="199" t="s">
        <v>37</v>
      </c>
    </row>
    <row r="39" spans="1:8" ht="15.75" thickBot="1">
      <c r="A39" s="15"/>
      <c r="B39" s="27" t="s">
        <v>129</v>
      </c>
      <c r="C39" s="33">
        <v>2.39</v>
      </c>
      <c r="E39" s="33">
        <v>2.14</v>
      </c>
      <c r="G39" s="33">
        <v>0.25</v>
      </c>
      <c r="H39" s="30" t="s">
        <v>37</v>
      </c>
    </row>
    <row r="40" spans="1:8" ht="15.75" thickBot="1">
      <c r="A40" s="15"/>
      <c r="B40" s="25" t="s">
        <v>263</v>
      </c>
      <c r="C40" s="32">
        <v>1.47</v>
      </c>
      <c r="E40" s="32">
        <v>1.32</v>
      </c>
      <c r="G40" s="32">
        <v>0.15</v>
      </c>
      <c r="H40" s="31" t="s">
        <v>37</v>
      </c>
    </row>
    <row r="42" spans="1:8">
      <c r="B42" s="139" t="s">
        <v>276</v>
      </c>
      <c r="C42" s="139"/>
      <c r="E42" s="139"/>
      <c r="G42" s="139"/>
      <c r="H42" s="139"/>
    </row>
    <row r="43" spans="1:8" ht="15.75" thickBot="1">
      <c r="A43" s="15"/>
      <c r="B43" s="25" t="s">
        <v>130</v>
      </c>
      <c r="C43" s="31">
        <v>0.128</v>
      </c>
      <c r="D43" s="19"/>
      <c r="E43" s="31">
        <v>0.126</v>
      </c>
      <c r="F43" s="19"/>
      <c r="G43" s="31">
        <v>2E-3</v>
      </c>
      <c r="H43" s="31" t="s">
        <v>37</v>
      </c>
    </row>
    <row r="44" spans="1:8" ht="15.75" thickBot="1">
      <c r="A44" s="15"/>
      <c r="B44" s="27" t="s">
        <v>131</v>
      </c>
      <c r="C44" s="30">
        <v>0.128</v>
      </c>
      <c r="D44" s="19"/>
      <c r="E44" s="30">
        <v>0.124</v>
      </c>
      <c r="F44" s="19"/>
      <c r="G44" s="30">
        <v>4.0000000000000001E-3</v>
      </c>
      <c r="H44" s="30" t="s">
        <v>37</v>
      </c>
    </row>
    <row r="45" spans="1:8" ht="15.75" thickBot="1">
      <c r="A45" s="15"/>
      <c r="B45" s="25" t="s">
        <v>132</v>
      </c>
      <c r="C45" s="31">
        <v>0.17100000000000001</v>
      </c>
      <c r="D45" s="19"/>
      <c r="E45" s="31">
        <v>0.16900000000000001</v>
      </c>
      <c r="F45" s="19"/>
      <c r="G45" s="31">
        <v>2E-3</v>
      </c>
      <c r="H45" s="31" t="s">
        <v>37</v>
      </c>
    </row>
    <row r="46" spans="1:8" ht="15.75" thickBot="1">
      <c r="A46" s="15"/>
      <c r="B46" s="27" t="s">
        <v>133</v>
      </c>
      <c r="C46" s="30">
        <v>0.17100000000000001</v>
      </c>
      <c r="D46" s="19"/>
      <c r="E46" s="30">
        <v>0.16700000000000001</v>
      </c>
      <c r="F46" s="19"/>
      <c r="G46" s="30">
        <v>4.0000000000000001E-3</v>
      </c>
      <c r="H46" s="30" t="s">
        <v>37</v>
      </c>
    </row>
    <row r="47" spans="1:8" ht="15.75" thickBot="1">
      <c r="A47" s="15"/>
      <c r="B47" s="25" t="s">
        <v>352</v>
      </c>
      <c r="C47" s="31">
        <v>0.222</v>
      </c>
      <c r="D47" s="19"/>
      <c r="E47" s="31">
        <v>0.22800000000000001</v>
      </c>
      <c r="G47" s="31">
        <v>-6.0000000000000001E-3</v>
      </c>
      <c r="H47" s="31" t="s">
        <v>37</v>
      </c>
    </row>
    <row r="48" spans="1:8" ht="15.75" thickBot="1">
      <c r="A48" s="15"/>
      <c r="B48" s="27" t="s">
        <v>265</v>
      </c>
      <c r="C48" s="28">
        <v>38670</v>
      </c>
      <c r="E48" s="28">
        <v>33840</v>
      </c>
      <c r="G48" s="28">
        <v>4830</v>
      </c>
      <c r="H48" s="30">
        <v>0.14299999999999999</v>
      </c>
    </row>
    <row r="49" spans="1:8" ht="15.75" thickBot="1">
      <c r="A49" s="15"/>
      <c r="B49" s="25" t="s">
        <v>134</v>
      </c>
      <c r="C49" s="31">
        <v>0.26700000000000002</v>
      </c>
      <c r="D49" s="19"/>
      <c r="E49" s="31">
        <v>0.27500000000000002</v>
      </c>
      <c r="G49" s="31">
        <v>-8.0000000000000002E-3</v>
      </c>
      <c r="H49" s="31" t="s">
        <v>37</v>
      </c>
    </row>
    <row r="51" spans="1:8">
      <c r="B51" s="139" t="s">
        <v>277</v>
      </c>
      <c r="C51" s="139"/>
      <c r="E51" s="139"/>
      <c r="G51" s="139"/>
      <c r="H51" s="139"/>
    </row>
    <row r="52" spans="1:8" ht="15.75" thickBot="1">
      <c r="A52" s="15"/>
      <c r="B52" s="25" t="s">
        <v>135</v>
      </c>
      <c r="C52" s="26">
        <v>8163</v>
      </c>
      <c r="E52" s="26">
        <v>6808</v>
      </c>
      <c r="G52" s="200">
        <v>1355</v>
      </c>
      <c r="H52" s="199">
        <v>0.19900000000000001</v>
      </c>
    </row>
    <row r="53" spans="1:8" ht="15.75" thickBot="1">
      <c r="A53" s="15"/>
      <c r="B53" s="27" t="s">
        <v>136</v>
      </c>
      <c r="C53" s="28">
        <v>656</v>
      </c>
      <c r="E53" s="28">
        <v>675</v>
      </c>
      <c r="G53" s="28">
        <v>-19</v>
      </c>
      <c r="H53" s="30">
        <v>-2.8000000000000001E-2</v>
      </c>
    </row>
    <row r="54" spans="1:8" ht="15.75" thickBot="1">
      <c r="A54" s="15"/>
      <c r="B54" s="25" t="s">
        <v>288</v>
      </c>
      <c r="C54" s="26">
        <v>1402</v>
      </c>
      <c r="E54" s="26">
        <v>1243</v>
      </c>
      <c r="G54" s="200">
        <v>159</v>
      </c>
      <c r="H54" s="199">
        <v>0.128</v>
      </c>
    </row>
    <row r="55" spans="1:8">
      <c r="G55" s="20"/>
      <c r="H55" s="20"/>
    </row>
    <row r="56" spans="1:8">
      <c r="B56" s="187" t="s">
        <v>137</v>
      </c>
    </row>
    <row r="66" spans="3:8">
      <c r="C66" s="20"/>
      <c r="E66" s="20"/>
      <c r="G66" s="20"/>
      <c r="H66"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K78"/>
  <sheetViews>
    <sheetView showGridLines="0" workbookViewId="0"/>
  </sheetViews>
  <sheetFormatPr baseColWidth="10" defaultRowHeight="15"/>
  <cols>
    <col min="2" max="2" width="64.7109375" style="54" customWidth="1"/>
    <col min="3" max="3" width="2.5703125" style="54" customWidth="1"/>
    <col min="4" max="4" width="11.28515625" style="54" customWidth="1"/>
    <col min="5" max="5" width="14" style="54" customWidth="1"/>
    <col min="6" max="6" width="1.5703125" style="54" customWidth="1"/>
    <col min="7" max="7" width="19.28515625" style="54" bestFit="1" customWidth="1"/>
    <col min="8" max="8" width="13.42578125" style="54" bestFit="1" customWidth="1"/>
  </cols>
  <sheetData>
    <row r="1" spans="2:11">
      <c r="B1" s="4"/>
      <c r="C1" s="48"/>
      <c r="D1" s="48"/>
      <c r="E1" s="48"/>
      <c r="F1" s="48"/>
    </row>
    <row r="2" spans="2:11">
      <c r="B2" s="59"/>
      <c r="C2" s="59"/>
      <c r="D2" s="237"/>
      <c r="E2" s="237"/>
      <c r="F2" s="66"/>
      <c r="G2" s="272" t="s">
        <v>138</v>
      </c>
      <c r="H2" s="272"/>
    </row>
    <row r="3" spans="2:11">
      <c r="B3" s="229" t="s">
        <v>141</v>
      </c>
      <c r="C3" s="140"/>
      <c r="D3" s="230">
        <v>45657</v>
      </c>
      <c r="E3" s="230" t="s">
        <v>394</v>
      </c>
      <c r="F3" s="228"/>
      <c r="G3" s="271" t="s">
        <v>351</v>
      </c>
      <c r="H3" s="271" t="s">
        <v>29</v>
      </c>
    </row>
    <row r="4" spans="2:11">
      <c r="B4" s="112" t="s">
        <v>142</v>
      </c>
      <c r="C4" s="55"/>
      <c r="D4" s="165">
        <v>8143.5990000000002</v>
      </c>
      <c r="E4" s="165">
        <v>7584.9939999999997</v>
      </c>
      <c r="F4" s="166"/>
      <c r="G4" s="227">
        <v>558.60500000000047</v>
      </c>
      <c r="H4" s="167">
        <v>7.3646070122138599E-2</v>
      </c>
      <c r="J4" s="204"/>
      <c r="K4" s="22"/>
    </row>
    <row r="5" spans="2:11">
      <c r="B5" s="60" t="s">
        <v>143</v>
      </c>
      <c r="C5" s="55"/>
      <c r="D5" s="168">
        <v>275.86900000000003</v>
      </c>
      <c r="E5" s="168">
        <v>337.173</v>
      </c>
      <c r="F5" s="166"/>
      <c r="G5" s="169">
        <v>-61.303999999999974</v>
      </c>
      <c r="H5" s="170">
        <v>-0.18181764257517646</v>
      </c>
    </row>
    <row r="6" spans="2:11">
      <c r="B6" s="60" t="s">
        <v>314</v>
      </c>
      <c r="C6" s="55"/>
      <c r="D6" s="168">
        <v>228.51400000000001</v>
      </c>
      <c r="E6" s="168">
        <v>189.44800000000001</v>
      </c>
      <c r="F6" s="166"/>
      <c r="G6" s="169">
        <v>39.066000000000003</v>
      </c>
      <c r="H6" s="170">
        <v>0.20620961952620245</v>
      </c>
    </row>
    <row r="7" spans="2:11">
      <c r="B7" s="60" t="s">
        <v>315</v>
      </c>
      <c r="C7" s="55"/>
      <c r="D7" s="168">
        <v>0</v>
      </c>
      <c r="E7" s="168">
        <v>0</v>
      </c>
      <c r="F7" s="166"/>
      <c r="G7" s="169">
        <v>0</v>
      </c>
      <c r="H7" s="170" t="s">
        <v>37</v>
      </c>
    </row>
    <row r="8" spans="2:11">
      <c r="B8" s="60" t="s">
        <v>316</v>
      </c>
      <c r="C8" s="55"/>
      <c r="D8" s="168">
        <v>3863.1120000000001</v>
      </c>
      <c r="E8" s="168">
        <v>2311.7359999999999</v>
      </c>
      <c r="F8" s="166"/>
      <c r="G8" s="169">
        <v>1551.3760000000002</v>
      </c>
      <c r="H8" s="170">
        <v>0.67108700993539072</v>
      </c>
    </row>
    <row r="9" spans="2:11">
      <c r="B9" s="60" t="s">
        <v>144</v>
      </c>
      <c r="C9" s="55"/>
      <c r="D9" s="168">
        <v>63721.184999999998</v>
      </c>
      <c r="E9" s="168">
        <v>56815.726999999999</v>
      </c>
      <c r="F9" s="166"/>
      <c r="G9" s="169">
        <v>6905.4579999999987</v>
      </c>
      <c r="H9" s="170">
        <v>0.1215413119680753</v>
      </c>
    </row>
    <row r="10" spans="2:11">
      <c r="B10" s="60" t="s">
        <v>145</v>
      </c>
      <c r="C10" s="55"/>
      <c r="D10" s="168">
        <v>359.80900000000003</v>
      </c>
      <c r="E10" s="168">
        <v>560.97400000000005</v>
      </c>
      <c r="F10" s="166"/>
      <c r="G10" s="169">
        <v>-201.16500000000002</v>
      </c>
      <c r="H10" s="170">
        <v>-0.35859950728554263</v>
      </c>
    </row>
    <row r="11" spans="2:11">
      <c r="B11" s="60" t="s">
        <v>146</v>
      </c>
      <c r="C11" s="55"/>
      <c r="D11" s="168">
        <v>161.28700000000001</v>
      </c>
      <c r="E11" s="168">
        <v>160.447</v>
      </c>
      <c r="F11" s="166"/>
      <c r="G11" s="169">
        <v>0.84000000000000341</v>
      </c>
      <c r="H11" s="170">
        <v>5.2353736747960599E-3</v>
      </c>
    </row>
    <row r="12" spans="2:11">
      <c r="B12" s="61" t="s">
        <v>147</v>
      </c>
      <c r="C12" s="49"/>
      <c r="D12" s="171">
        <v>161.28700000000001</v>
      </c>
      <c r="E12" s="171">
        <v>160.447</v>
      </c>
      <c r="F12" s="166"/>
      <c r="G12" s="172">
        <v>0.84000000000000341</v>
      </c>
      <c r="H12" s="173">
        <v>5.2353736747960599E-3</v>
      </c>
    </row>
    <row r="13" spans="2:11">
      <c r="B13" s="60" t="s">
        <v>148</v>
      </c>
      <c r="C13" s="56"/>
      <c r="D13" s="168">
        <v>4.867</v>
      </c>
      <c r="E13" s="168">
        <v>3.907</v>
      </c>
      <c r="F13" s="166"/>
      <c r="G13" s="169">
        <v>0.96</v>
      </c>
      <c r="H13" s="170">
        <v>0.2457128231379575</v>
      </c>
    </row>
    <row r="14" spans="2:11">
      <c r="B14" s="60" t="s">
        <v>149</v>
      </c>
      <c r="C14" s="56"/>
      <c r="D14" s="168">
        <v>1301.0170000000001</v>
      </c>
      <c r="E14" s="168">
        <v>1228.2149999999999</v>
      </c>
      <c r="F14" s="166"/>
      <c r="G14" s="169">
        <v>72.802000000000135</v>
      </c>
      <c r="H14" s="170">
        <v>5.9274638398000463E-2</v>
      </c>
    </row>
    <row r="15" spans="2:11">
      <c r="B15" s="61" t="s">
        <v>317</v>
      </c>
      <c r="C15" s="49"/>
      <c r="D15" s="171">
        <v>1091.5809999999999</v>
      </c>
      <c r="E15" s="171">
        <v>1018.0359999999999</v>
      </c>
      <c r="F15" s="166"/>
      <c r="G15" s="172">
        <v>73.544999999999959</v>
      </c>
      <c r="H15" s="173">
        <v>7.2242042521089594E-2</v>
      </c>
    </row>
    <row r="16" spans="2:11">
      <c r="B16" s="62" t="s">
        <v>150</v>
      </c>
      <c r="C16" s="50"/>
      <c r="D16" s="171">
        <v>1091.5809999999999</v>
      </c>
      <c r="E16" s="171">
        <v>1018.0359999999999</v>
      </c>
      <c r="F16" s="166"/>
      <c r="G16" s="172">
        <v>73.544999999999959</v>
      </c>
      <c r="H16" s="173">
        <v>7.2242042521089594E-2</v>
      </c>
    </row>
    <row r="17" spans="2:8">
      <c r="B17" s="61" t="s">
        <v>318</v>
      </c>
      <c r="C17" s="49"/>
      <c r="D17" s="171">
        <v>209.43600000000001</v>
      </c>
      <c r="E17" s="171">
        <v>210.179</v>
      </c>
      <c r="F17" s="166"/>
      <c r="G17" s="172">
        <v>-0.742999999999995</v>
      </c>
      <c r="H17" s="173">
        <v>-3.5350820015320034E-3</v>
      </c>
    </row>
    <row r="18" spans="2:8">
      <c r="B18" s="60" t="s">
        <v>151</v>
      </c>
      <c r="C18" s="56"/>
      <c r="D18" s="168">
        <v>484.17</v>
      </c>
      <c r="E18" s="168">
        <v>478.35199999999998</v>
      </c>
      <c r="F18" s="166"/>
      <c r="G18" s="169">
        <v>5.8180000000000405</v>
      </c>
      <c r="H18" s="170">
        <v>1.2162591564371092E-2</v>
      </c>
    </row>
    <row r="19" spans="2:8">
      <c r="B19" s="61" t="s">
        <v>152</v>
      </c>
      <c r="C19" s="49"/>
      <c r="D19" s="171">
        <v>70.251000000000005</v>
      </c>
      <c r="E19" s="171">
        <v>70.251000000000005</v>
      </c>
      <c r="F19" s="166"/>
      <c r="G19" s="172">
        <v>0</v>
      </c>
      <c r="H19" s="173" t="s">
        <v>37</v>
      </c>
    </row>
    <row r="20" spans="2:8">
      <c r="B20" s="61" t="s">
        <v>153</v>
      </c>
      <c r="C20" s="49"/>
      <c r="D20" s="171">
        <v>413.91899999999998</v>
      </c>
      <c r="E20" s="171">
        <v>408.101</v>
      </c>
      <c r="F20" s="166"/>
      <c r="G20" s="172">
        <v>5.8179999999999836</v>
      </c>
      <c r="H20" s="173">
        <v>1.4256274794719895E-2</v>
      </c>
    </row>
    <row r="21" spans="2:8">
      <c r="B21" s="60" t="s">
        <v>154</v>
      </c>
      <c r="C21" s="56"/>
      <c r="D21" s="168">
        <v>3792.6974</v>
      </c>
      <c r="E21" s="168">
        <v>3679.0120000000002</v>
      </c>
      <c r="F21" s="166"/>
      <c r="G21" s="169">
        <v>113.68539999999985</v>
      </c>
      <c r="H21" s="170">
        <v>3.090106800412715E-2</v>
      </c>
    </row>
    <row r="22" spans="2:8">
      <c r="B22" s="61" t="s">
        <v>155</v>
      </c>
      <c r="C22" s="49"/>
      <c r="D22" s="171">
        <v>137.27699999999999</v>
      </c>
      <c r="E22" s="171">
        <v>8.5190000000000001</v>
      </c>
      <c r="F22" s="166"/>
      <c r="G22" s="172">
        <v>128.75799999999998</v>
      </c>
      <c r="H22" s="173">
        <v>15.114215283483974</v>
      </c>
    </row>
    <row r="23" spans="2:8">
      <c r="B23" s="61" t="s">
        <v>156</v>
      </c>
      <c r="C23" s="49"/>
      <c r="D23" s="171">
        <v>3655.4204</v>
      </c>
      <c r="E23" s="171">
        <v>3670.4929999999999</v>
      </c>
      <c r="F23" s="166"/>
      <c r="G23" s="172">
        <v>-15.072599999999966</v>
      </c>
      <c r="H23" s="173">
        <v>-4.10642385096497E-3</v>
      </c>
    </row>
    <row r="24" spans="2:8">
      <c r="B24" s="60" t="s">
        <v>157</v>
      </c>
      <c r="C24" s="56"/>
      <c r="D24" s="168">
        <v>255.28100000000001</v>
      </c>
      <c r="E24" s="168">
        <v>297.31700000000001</v>
      </c>
      <c r="F24" s="166"/>
      <c r="G24" s="169">
        <v>-42.036000000000001</v>
      </c>
      <c r="H24" s="170">
        <v>-0.14138444824883878</v>
      </c>
    </row>
    <row r="25" spans="2:8">
      <c r="B25" s="61" t="s">
        <v>158</v>
      </c>
      <c r="C25" s="49"/>
      <c r="D25" s="171">
        <v>26.672999999999998</v>
      </c>
      <c r="E25" s="171">
        <v>26.858000000000001</v>
      </c>
      <c r="F25" s="166"/>
      <c r="G25" s="172">
        <v>-0.18500000000000227</v>
      </c>
      <c r="H25" s="173">
        <v>-6.8880780400626361E-3</v>
      </c>
    </row>
    <row r="26" spans="2:8">
      <c r="B26" s="61" t="s">
        <v>159</v>
      </c>
      <c r="C26" s="49"/>
      <c r="D26" s="171">
        <v>71.878</v>
      </c>
      <c r="E26" s="171">
        <v>71.793000000000006</v>
      </c>
      <c r="F26" s="166"/>
      <c r="G26" s="172">
        <v>8.4999999999993747E-2</v>
      </c>
      <c r="H26" s="173">
        <v>1.183959438942428E-3</v>
      </c>
    </row>
    <row r="27" spans="2:8">
      <c r="B27" s="61" t="s">
        <v>160</v>
      </c>
      <c r="C27" s="49"/>
      <c r="D27" s="171">
        <v>156.72999999999999</v>
      </c>
      <c r="E27" s="171">
        <v>198.666</v>
      </c>
      <c r="F27" s="166"/>
      <c r="G27" s="172">
        <v>-41.936000000000007</v>
      </c>
      <c r="H27" s="173">
        <v>-0.21108795667099559</v>
      </c>
    </row>
    <row r="28" spans="2:8">
      <c r="B28" s="60" t="s">
        <v>161</v>
      </c>
      <c r="C28" s="56"/>
      <c r="D28" s="168">
        <v>1255.8679999999999</v>
      </c>
      <c r="E28" s="168">
        <v>1181.4880000000001</v>
      </c>
      <c r="F28" s="166"/>
      <c r="G28" s="244">
        <v>74.379999999999882</v>
      </c>
      <c r="H28" s="170">
        <v>6.2954511598932769E-2</v>
      </c>
    </row>
    <row r="29" spans="2:8">
      <c r="B29" s="113" t="s">
        <v>162</v>
      </c>
      <c r="C29" s="144"/>
      <c r="D29" s="174">
        <v>83847.275400000013</v>
      </c>
      <c r="E29" s="174">
        <v>74828.789999999994</v>
      </c>
      <c r="F29" s="175"/>
      <c r="G29" s="174">
        <v>9018.4854000000196</v>
      </c>
      <c r="H29" s="255">
        <v>0.12052159870552524</v>
      </c>
    </row>
    <row r="30" spans="2:8">
      <c r="B30" s="112" t="s">
        <v>163</v>
      </c>
      <c r="C30" s="56"/>
      <c r="D30" s="165">
        <v>278.39</v>
      </c>
      <c r="E30" s="165">
        <v>338.851</v>
      </c>
      <c r="F30" s="166"/>
      <c r="G30" s="227">
        <v>-60.461000000000013</v>
      </c>
      <c r="H30" s="177">
        <v>-0.17842945719505038</v>
      </c>
    </row>
    <row r="31" spans="2:8">
      <c r="B31" s="112" t="s">
        <v>355</v>
      </c>
      <c r="C31" s="56"/>
      <c r="D31" s="165">
        <v>54.451000000000001</v>
      </c>
      <c r="E31" s="165">
        <v>54.512</v>
      </c>
      <c r="F31" s="166"/>
      <c r="G31" s="227">
        <v>-6.0999999999999943E-2</v>
      </c>
      <c r="H31" s="167">
        <v>-1.1190196653947744E-3</v>
      </c>
    </row>
    <row r="32" spans="2:8">
      <c r="B32" s="60" t="s">
        <v>356</v>
      </c>
      <c r="C32" s="56"/>
      <c r="D32" s="168">
        <v>73813.983999999997</v>
      </c>
      <c r="E32" s="168">
        <v>65909.7</v>
      </c>
      <c r="F32" s="166"/>
      <c r="G32" s="169">
        <v>7904.2839999999997</v>
      </c>
      <c r="H32" s="170">
        <v>0.1199259593049278</v>
      </c>
    </row>
    <row r="33" spans="2:8">
      <c r="B33" s="60" t="s">
        <v>164</v>
      </c>
      <c r="C33" s="56"/>
      <c r="D33" s="168">
        <v>346.26499999999999</v>
      </c>
      <c r="E33" s="168">
        <v>419.72300000000001</v>
      </c>
      <c r="F33" s="166"/>
      <c r="G33" s="169">
        <v>-73.458000000000027</v>
      </c>
      <c r="H33" s="170">
        <v>-0.17501542684103569</v>
      </c>
    </row>
    <row r="34" spans="2:8">
      <c r="B34" s="60" t="s">
        <v>165</v>
      </c>
      <c r="C34" s="56"/>
      <c r="D34" s="168">
        <v>1884.9159999999999</v>
      </c>
      <c r="E34" s="168">
        <v>1762.7670000000001</v>
      </c>
      <c r="F34" s="166"/>
      <c r="G34" s="169">
        <v>122.14899999999989</v>
      </c>
      <c r="H34" s="170">
        <v>6.9293899874458664E-2</v>
      </c>
    </row>
    <row r="35" spans="2:8">
      <c r="B35" s="60" t="s">
        <v>166</v>
      </c>
      <c r="C35" s="56"/>
      <c r="D35" s="168">
        <v>428.04599999999999</v>
      </c>
      <c r="E35" s="168">
        <v>383.12700000000001</v>
      </c>
      <c r="F35" s="166"/>
      <c r="G35" s="169">
        <v>44.918999999999983</v>
      </c>
      <c r="H35" s="170">
        <v>0.11724310737692718</v>
      </c>
    </row>
    <row r="36" spans="2:8">
      <c r="B36" s="61" t="s">
        <v>167</v>
      </c>
      <c r="C36" s="49"/>
      <c r="D36" s="171">
        <v>227.399</v>
      </c>
      <c r="E36" s="171">
        <v>212.45099999999999</v>
      </c>
      <c r="F36" s="166"/>
      <c r="G36" s="172">
        <v>14.948000000000008</v>
      </c>
      <c r="H36" s="173">
        <v>7.0359753543169992E-2</v>
      </c>
    </row>
    <row r="37" spans="2:8">
      <c r="B37" s="61" t="s">
        <v>357</v>
      </c>
      <c r="C37" s="49"/>
      <c r="D37" s="171">
        <v>0</v>
      </c>
      <c r="E37" s="171">
        <v>0.19800000000000001</v>
      </c>
      <c r="F37" s="166"/>
      <c r="G37" s="172">
        <v>-0.19800000000000001</v>
      </c>
      <c r="H37" s="173">
        <v>-1</v>
      </c>
    </row>
    <row r="38" spans="2:8">
      <c r="B38" s="61" t="s">
        <v>319</v>
      </c>
      <c r="C38" s="49"/>
      <c r="D38" s="171">
        <v>35.057000000000002</v>
      </c>
      <c r="E38" s="171">
        <v>11.792999999999999</v>
      </c>
      <c r="F38" s="166"/>
      <c r="G38" s="172">
        <v>23.264000000000003</v>
      </c>
      <c r="H38" s="173">
        <v>1.9726956669210551</v>
      </c>
    </row>
    <row r="39" spans="2:8">
      <c r="B39" s="61" t="s">
        <v>320</v>
      </c>
      <c r="C39" s="49"/>
      <c r="D39" s="171">
        <v>104.6</v>
      </c>
      <c r="E39" s="171">
        <v>91.100999999999999</v>
      </c>
      <c r="F39" s="166"/>
      <c r="G39" s="172">
        <v>13.498999999999995</v>
      </c>
      <c r="H39" s="173">
        <v>0.14817620004171189</v>
      </c>
    </row>
    <row r="40" spans="2:8">
      <c r="B40" s="61" t="s">
        <v>168</v>
      </c>
      <c r="C40" s="49"/>
      <c r="D40" s="171">
        <v>60.99</v>
      </c>
      <c r="E40" s="171">
        <v>67.584000000000003</v>
      </c>
      <c r="F40" s="166"/>
      <c r="G40" s="172">
        <v>-6.5940000000000012</v>
      </c>
      <c r="H40" s="173">
        <v>-9.7567471590909102E-2</v>
      </c>
    </row>
    <row r="41" spans="2:8">
      <c r="B41" s="60" t="s">
        <v>169</v>
      </c>
      <c r="C41" s="56"/>
      <c r="D41" s="168">
        <v>214.59690000000001</v>
      </c>
      <c r="E41" s="168">
        <v>160.23099999999999</v>
      </c>
      <c r="F41" s="166"/>
      <c r="G41" s="169">
        <v>54.365900000000011</v>
      </c>
      <c r="H41" s="170">
        <v>0.33929701493468811</v>
      </c>
    </row>
    <row r="42" spans="2:8">
      <c r="B42" s="61" t="s">
        <v>170</v>
      </c>
      <c r="C42" s="49"/>
      <c r="D42" s="171">
        <v>59.218000000000004</v>
      </c>
      <c r="E42" s="171">
        <v>35.042999999999999</v>
      </c>
      <c r="F42" s="166"/>
      <c r="G42" s="172">
        <v>24.175000000000004</v>
      </c>
      <c r="H42" s="173">
        <v>0.6898667351539538</v>
      </c>
    </row>
    <row r="43" spans="2:8">
      <c r="B43" s="61" t="s">
        <v>171</v>
      </c>
      <c r="C43" s="49"/>
      <c r="D43" s="171">
        <v>155.37889999999999</v>
      </c>
      <c r="E43" s="171">
        <v>125.188</v>
      </c>
      <c r="F43" s="166"/>
      <c r="G43" s="172">
        <v>30.190899999999985</v>
      </c>
      <c r="H43" s="173">
        <v>0.24116448860913173</v>
      </c>
    </row>
    <row r="44" spans="2:8">
      <c r="B44" s="60" t="s">
        <v>172</v>
      </c>
      <c r="C44" s="56"/>
      <c r="D44" s="168">
        <v>337.67899999999997</v>
      </c>
      <c r="E44" s="168">
        <v>317.00700000000001</v>
      </c>
      <c r="F44" s="166"/>
      <c r="G44" s="169">
        <v>20.671999999999969</v>
      </c>
      <c r="H44" s="170">
        <v>6.520991650026646E-2</v>
      </c>
    </row>
    <row r="45" spans="2:8">
      <c r="B45" s="60" t="s">
        <v>321</v>
      </c>
      <c r="C45" s="56"/>
      <c r="D45" s="243">
        <v>499.57600000000002</v>
      </c>
      <c r="E45" s="243">
        <v>524.46600000000001</v>
      </c>
      <c r="F45" s="166"/>
      <c r="G45" s="244">
        <v>-24.889999999999986</v>
      </c>
      <c r="H45" s="245">
        <v>-4.7457795166893538E-2</v>
      </c>
    </row>
    <row r="46" spans="2:8">
      <c r="B46" s="113" t="s">
        <v>173</v>
      </c>
      <c r="C46" s="57"/>
      <c r="D46" s="174">
        <v>77857.903900000005</v>
      </c>
      <c r="E46" s="174">
        <v>69870.384000000005</v>
      </c>
      <c r="F46" s="175"/>
      <c r="G46" s="174">
        <v>7987.5198999999993</v>
      </c>
      <c r="H46" s="256">
        <v>0.1143191069337761</v>
      </c>
    </row>
    <row r="47" spans="2:8">
      <c r="B47" s="114"/>
      <c r="C47" s="57"/>
      <c r="D47" s="178"/>
      <c r="E47" s="178"/>
      <c r="F47" s="175"/>
      <c r="G47" s="257"/>
      <c r="H47" s="179"/>
    </row>
    <row r="48" spans="2:8">
      <c r="B48" s="119" t="s">
        <v>174</v>
      </c>
      <c r="C48" s="56"/>
      <c r="D48" s="181">
        <v>6190.13</v>
      </c>
      <c r="E48" s="181">
        <v>5218.8130000000001</v>
      </c>
      <c r="F48" s="166"/>
      <c r="G48" s="181">
        <v>971.31700000000001</v>
      </c>
      <c r="H48" s="258">
        <v>0.18611837596020397</v>
      </c>
    </row>
    <row r="49" spans="2:8">
      <c r="B49" s="120" t="s">
        <v>31</v>
      </c>
      <c r="C49" s="52"/>
      <c r="D49" s="176">
        <v>2476.2089999999998</v>
      </c>
      <c r="E49" s="176">
        <v>2476.2089999999998</v>
      </c>
      <c r="F49" s="166"/>
      <c r="G49" s="176">
        <v>0</v>
      </c>
      <c r="H49" s="177" t="s">
        <v>37</v>
      </c>
    </row>
    <row r="50" spans="2:8">
      <c r="B50" s="64" t="s">
        <v>175</v>
      </c>
      <c r="C50" s="51"/>
      <c r="D50" s="171">
        <v>2476.2089999999998</v>
      </c>
      <c r="E50" s="171">
        <v>2476.2089999999998</v>
      </c>
      <c r="F50" s="166"/>
      <c r="G50" s="172">
        <v>0</v>
      </c>
      <c r="H50" s="173" t="s">
        <v>37</v>
      </c>
    </row>
    <row r="51" spans="2:8">
      <c r="B51" s="63" t="s">
        <v>176</v>
      </c>
      <c r="C51" s="52"/>
      <c r="D51" s="168">
        <v>208.791</v>
      </c>
      <c r="E51" s="168">
        <v>208.791</v>
      </c>
      <c r="F51" s="166"/>
      <c r="G51" s="169">
        <v>0</v>
      </c>
      <c r="H51" s="170" t="s">
        <v>37</v>
      </c>
    </row>
    <row r="52" spans="2:8">
      <c r="B52" s="65" t="s">
        <v>284</v>
      </c>
      <c r="C52" s="52"/>
      <c r="D52" s="168">
        <v>0</v>
      </c>
      <c r="E52" s="168">
        <v>0</v>
      </c>
      <c r="F52" s="166"/>
      <c r="G52" s="169">
        <v>0</v>
      </c>
      <c r="H52" s="170" t="s">
        <v>37</v>
      </c>
    </row>
    <row r="53" spans="2:8">
      <c r="B53" s="63" t="s">
        <v>177</v>
      </c>
      <c r="C53" s="52"/>
      <c r="D53" s="168">
        <v>2690.8270000000002</v>
      </c>
      <c r="E53" s="168">
        <v>2306.9690000000001</v>
      </c>
      <c r="F53" s="166"/>
      <c r="G53" s="169">
        <v>383.85800000000017</v>
      </c>
      <c r="H53" s="170">
        <v>0.16639061903302566</v>
      </c>
    </row>
    <row r="54" spans="2:8">
      <c r="B54" s="63" t="s">
        <v>354</v>
      </c>
      <c r="C54" s="52"/>
      <c r="D54" s="168">
        <v>0</v>
      </c>
      <c r="E54" s="168">
        <v>0</v>
      </c>
      <c r="F54" s="166"/>
      <c r="G54" s="169">
        <v>0</v>
      </c>
      <c r="H54" s="170" t="s">
        <v>37</v>
      </c>
    </row>
    <row r="55" spans="2:8">
      <c r="B55" s="63" t="s">
        <v>178</v>
      </c>
      <c r="C55" s="52"/>
      <c r="D55" s="168">
        <v>-143.52600000000001</v>
      </c>
      <c r="E55" s="168">
        <v>-293.42200000000003</v>
      </c>
      <c r="F55" s="166"/>
      <c r="G55" s="169">
        <v>149.89600000000002</v>
      </c>
      <c r="H55" s="170">
        <v>-0.51085467347369995</v>
      </c>
    </row>
    <row r="56" spans="2:8">
      <c r="B56" s="63" t="s">
        <v>179</v>
      </c>
      <c r="C56" s="52"/>
      <c r="D56" s="168">
        <v>-85.731999999999999</v>
      </c>
      <c r="E56" s="168">
        <v>-83.915999999999997</v>
      </c>
      <c r="F56" s="166"/>
      <c r="G56" s="169">
        <v>-1.8160000000000025</v>
      </c>
      <c r="H56" s="170">
        <v>2.1640688307355004E-2</v>
      </c>
    </row>
    <row r="57" spans="2:8">
      <c r="B57" s="63" t="s">
        <v>322</v>
      </c>
      <c r="C57" s="52"/>
      <c r="D57" s="168">
        <v>1203.0519999999999</v>
      </c>
      <c r="E57" s="168">
        <v>711.32299999999998</v>
      </c>
      <c r="F57" s="166"/>
      <c r="G57" s="169">
        <v>491.72899999999993</v>
      </c>
      <c r="H57" s="170">
        <v>0.69128792405138029</v>
      </c>
    </row>
    <row r="58" spans="2:8">
      <c r="B58" s="63" t="s">
        <v>323</v>
      </c>
      <c r="C58" s="52"/>
      <c r="D58" s="168">
        <v>-159.49100000000001</v>
      </c>
      <c r="E58" s="168">
        <v>-107.14100000000001</v>
      </c>
      <c r="F58" s="166"/>
      <c r="G58" s="169">
        <v>-52.350000000000009</v>
      </c>
      <c r="H58" s="170">
        <v>0.4886084692134664</v>
      </c>
    </row>
    <row r="59" spans="2:8">
      <c r="B59" s="63"/>
      <c r="C59" s="52"/>
      <c r="D59" s="168"/>
      <c r="E59" s="168"/>
      <c r="F59" s="166"/>
      <c r="G59" s="169"/>
      <c r="H59" s="170"/>
    </row>
    <row r="60" spans="2:8">
      <c r="B60" s="118" t="s">
        <v>324</v>
      </c>
      <c r="C60" s="56"/>
      <c r="D60" s="180">
        <v>-204.35</v>
      </c>
      <c r="E60" s="180">
        <v>-253.261</v>
      </c>
      <c r="F60" s="166"/>
      <c r="G60" s="180">
        <v>48.911000000000001</v>
      </c>
      <c r="H60" s="182">
        <v>-0.19312487907731551</v>
      </c>
    </row>
    <row r="61" spans="2:8">
      <c r="B61" s="117" t="s">
        <v>180</v>
      </c>
      <c r="C61" s="52"/>
      <c r="D61" s="165">
        <v>-19.709</v>
      </c>
      <c r="E61" s="165">
        <v>-12.111000000000001</v>
      </c>
      <c r="F61" s="166"/>
      <c r="G61" s="165">
        <v>-7.597999999999999</v>
      </c>
      <c r="H61" s="167">
        <v>0.62736355379407138</v>
      </c>
    </row>
    <row r="62" spans="2:8">
      <c r="B62" s="64" t="s">
        <v>325</v>
      </c>
      <c r="C62" s="51"/>
      <c r="D62" s="171">
        <v>-19.709</v>
      </c>
      <c r="E62" s="171">
        <v>-12.18</v>
      </c>
      <c r="F62" s="166"/>
      <c r="G62" s="172">
        <v>-7.5289999999999999</v>
      </c>
      <c r="H62" s="173">
        <v>0.61814449917898195</v>
      </c>
    </row>
    <row r="63" spans="2:8" ht="24">
      <c r="B63" s="64" t="s">
        <v>326</v>
      </c>
      <c r="C63" s="51"/>
      <c r="D63" s="171">
        <v>0</v>
      </c>
      <c r="E63" s="171">
        <v>6.9000000000000006E-2</v>
      </c>
      <c r="F63" s="166"/>
      <c r="G63" s="172">
        <v>-6.9000000000000006E-2</v>
      </c>
      <c r="H63" s="173">
        <v>-1</v>
      </c>
    </row>
    <row r="64" spans="2:8">
      <c r="B64" s="63" t="s">
        <v>181</v>
      </c>
      <c r="C64" s="52"/>
      <c r="D64" s="168">
        <v>-184.64099999999999</v>
      </c>
      <c r="E64" s="168">
        <v>-241.15</v>
      </c>
      <c r="F64" s="166"/>
      <c r="G64" s="169">
        <v>56.509000000000015</v>
      </c>
      <c r="H64" s="170">
        <v>-0.23433132904831022</v>
      </c>
    </row>
    <row r="65" spans="2:9">
      <c r="B65" s="64" t="s">
        <v>327</v>
      </c>
      <c r="C65" s="51"/>
      <c r="D65" s="171">
        <v>1.5429999999999999</v>
      </c>
      <c r="E65" s="171">
        <v>0.92100000000000004</v>
      </c>
      <c r="F65" s="166"/>
      <c r="G65" s="172">
        <v>0.62199999999999989</v>
      </c>
      <c r="H65" s="173">
        <v>0.67535287730727456</v>
      </c>
    </row>
    <row r="66" spans="2:9">
      <c r="B66" s="64" t="s">
        <v>328</v>
      </c>
      <c r="C66" s="51"/>
      <c r="D66" s="171">
        <v>-206.017</v>
      </c>
      <c r="E66" s="171">
        <v>-255.90199999999999</v>
      </c>
      <c r="F66" s="166"/>
      <c r="G66" s="172">
        <v>49.884999999999991</v>
      </c>
      <c r="H66" s="173">
        <v>-0.19493790591710886</v>
      </c>
    </row>
    <row r="67" spans="2:9" ht="24">
      <c r="B67" s="64" t="s">
        <v>329</v>
      </c>
      <c r="C67" s="51"/>
      <c r="D67" s="171">
        <v>17.597999999999999</v>
      </c>
      <c r="E67" s="171">
        <v>12.018000000000001</v>
      </c>
      <c r="F67" s="166"/>
      <c r="G67" s="172">
        <v>5.5799999999999983</v>
      </c>
      <c r="H67" s="173">
        <v>0.46430354468297536</v>
      </c>
    </row>
    <row r="68" spans="2:9" ht="24">
      <c r="B68" s="64" t="s">
        <v>330</v>
      </c>
      <c r="C68" s="51"/>
      <c r="D68" s="171">
        <v>2.2349999999999999</v>
      </c>
      <c r="E68" s="171">
        <v>1.8129999999999999</v>
      </c>
      <c r="F68" s="166"/>
      <c r="G68" s="172">
        <v>0.42199999999999993</v>
      </c>
      <c r="H68" s="173">
        <v>0.23276337562051844</v>
      </c>
    </row>
    <row r="69" spans="2:9">
      <c r="B69" s="60" t="s">
        <v>182</v>
      </c>
      <c r="C69" s="56"/>
      <c r="D69" s="168">
        <v>3.5910000000000002</v>
      </c>
      <c r="E69" s="168">
        <v>-7.1459999999999999</v>
      </c>
      <c r="F69" s="166"/>
      <c r="G69" s="169">
        <v>10.737</v>
      </c>
      <c r="H69" s="170" t="s">
        <v>358</v>
      </c>
    </row>
    <row r="70" spans="2:9">
      <c r="B70" s="63" t="s">
        <v>331</v>
      </c>
      <c r="C70" s="52"/>
      <c r="D70" s="168">
        <v>-0.55700000000000005</v>
      </c>
      <c r="E70" s="168">
        <v>-0.58899999999999997</v>
      </c>
      <c r="F70" s="166"/>
      <c r="G70" s="169">
        <v>3.1999999999999917E-2</v>
      </c>
      <c r="H70" s="170">
        <v>-5.4329371816638231E-2</v>
      </c>
    </row>
    <row r="71" spans="2:9">
      <c r="B71" s="63" t="s">
        <v>183</v>
      </c>
      <c r="C71" s="52"/>
      <c r="D71" s="168">
        <v>4.1479999999999997</v>
      </c>
      <c r="E71" s="168">
        <v>-6.5570000000000004</v>
      </c>
      <c r="F71" s="166"/>
      <c r="G71" s="169">
        <v>10.705</v>
      </c>
      <c r="H71" s="170" t="s">
        <v>358</v>
      </c>
    </row>
    <row r="72" spans="2:9">
      <c r="B72" s="63"/>
      <c r="C72" s="52"/>
      <c r="D72" s="168"/>
      <c r="E72" s="168"/>
      <c r="F72" s="166"/>
      <c r="G72" s="244"/>
      <c r="H72" s="170"/>
    </row>
    <row r="73" spans="2:9">
      <c r="B73" s="113" t="s">
        <v>184</v>
      </c>
      <c r="C73" s="58"/>
      <c r="D73" s="174">
        <v>5989.3710000000001</v>
      </c>
      <c r="E73" s="174">
        <v>4958.4059999999999</v>
      </c>
      <c r="F73" s="175"/>
      <c r="G73" s="174">
        <v>1030.9650000000001</v>
      </c>
      <c r="H73" s="256">
        <v>0.2079226670829295</v>
      </c>
    </row>
    <row r="74" spans="2:9">
      <c r="B74" s="114"/>
      <c r="C74" s="58"/>
      <c r="D74" s="178"/>
      <c r="E74" s="178"/>
      <c r="F74" s="175"/>
      <c r="G74" s="257"/>
      <c r="H74" s="183"/>
    </row>
    <row r="75" spans="2:9">
      <c r="B75" s="116" t="s">
        <v>348</v>
      </c>
      <c r="C75" s="58"/>
      <c r="D75" s="174">
        <v>83847.274900000004</v>
      </c>
      <c r="E75" s="174">
        <v>74828.789999999994</v>
      </c>
      <c r="F75" s="175"/>
      <c r="G75" s="174">
        <v>9018.4849000000104</v>
      </c>
      <c r="H75" s="255">
        <v>0.12052159202360496</v>
      </c>
      <c r="I75" s="204"/>
    </row>
    <row r="76" spans="2:9">
      <c r="B76" s="115"/>
      <c r="C76" s="48"/>
      <c r="D76" s="48"/>
      <c r="E76" s="48"/>
      <c r="F76" s="48"/>
      <c r="G76" s="48"/>
      <c r="H76" s="115"/>
    </row>
    <row r="77" spans="2:9">
      <c r="B77" s="53" t="s">
        <v>185</v>
      </c>
      <c r="C77" s="53"/>
      <c r="D77" s="53"/>
      <c r="E77" s="53"/>
      <c r="F77" s="53"/>
      <c r="G77" s="53"/>
      <c r="H77" s="53"/>
    </row>
    <row r="78" spans="2:9">
      <c r="B78" s="187" t="s">
        <v>137</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J55"/>
  <sheetViews>
    <sheetView showGridLines="0" workbookViewId="0"/>
  </sheetViews>
  <sheetFormatPr baseColWidth="10" defaultRowHeight="15"/>
  <cols>
    <col min="2" max="2" width="98.7109375" style="91" customWidth="1"/>
    <col min="3" max="3" width="1.28515625" style="91" customWidth="1"/>
    <col min="4" max="4" width="12.42578125" style="91" customWidth="1"/>
    <col min="5" max="5" width="13.7109375" style="91" customWidth="1"/>
    <col min="6" max="6" width="1.5703125" style="91" customWidth="1"/>
    <col min="7" max="7" width="19.28515625" style="91" customWidth="1"/>
    <col min="8" max="8" width="13.42578125" style="91" bestFit="1" customWidth="1"/>
  </cols>
  <sheetData>
    <row r="1" spans="2:10">
      <c r="B1" s="4"/>
    </row>
    <row r="2" spans="2:10">
      <c r="B2" s="71"/>
      <c r="C2" s="72"/>
      <c r="D2" s="236"/>
      <c r="E2" s="236"/>
      <c r="F2" s="73"/>
      <c r="G2" s="273" t="s">
        <v>138</v>
      </c>
      <c r="H2" s="273"/>
    </row>
    <row r="3" spans="2:10">
      <c r="B3" s="229" t="s">
        <v>141</v>
      </c>
      <c r="C3" s="140"/>
      <c r="D3" s="230">
        <v>45657</v>
      </c>
      <c r="E3" s="230" t="s">
        <v>394</v>
      </c>
      <c r="F3" s="69"/>
      <c r="G3" s="271" t="s">
        <v>351</v>
      </c>
      <c r="H3" s="271" t="s">
        <v>29</v>
      </c>
    </row>
    <row r="4" spans="2:10">
      <c r="B4" s="125" t="s">
        <v>336</v>
      </c>
      <c r="C4" s="74"/>
      <c r="D4" s="126">
        <v>2822.134</v>
      </c>
      <c r="E4" s="126">
        <v>2069.299</v>
      </c>
      <c r="F4" s="76"/>
      <c r="G4" s="126">
        <v>752.83500000000004</v>
      </c>
      <c r="H4" s="127">
        <v>0.36381160963205417</v>
      </c>
      <c r="J4" s="235"/>
    </row>
    <row r="5" spans="2:10">
      <c r="B5" s="67" t="s">
        <v>337</v>
      </c>
      <c r="C5" s="74"/>
      <c r="D5" s="75">
        <v>-1184.73</v>
      </c>
      <c r="E5" s="75">
        <v>-837.48299999999995</v>
      </c>
      <c r="F5" s="76"/>
      <c r="G5" s="75">
        <v>-347.24700000000007</v>
      </c>
      <c r="H5" s="77">
        <v>0.41463169998674609</v>
      </c>
    </row>
    <row r="6" spans="2:10">
      <c r="B6" s="67"/>
      <c r="C6" s="74"/>
      <c r="D6" s="75"/>
      <c r="E6" s="75"/>
      <c r="F6" s="76"/>
      <c r="G6" s="75"/>
      <c r="H6" s="77"/>
    </row>
    <row r="7" spans="2:10">
      <c r="B7" s="121" t="s">
        <v>186</v>
      </c>
      <c r="C7" s="78"/>
      <c r="D7" s="123">
        <v>1637.404</v>
      </c>
      <c r="E7" s="123">
        <v>1231.816</v>
      </c>
      <c r="F7" s="164"/>
      <c r="G7" s="130">
        <v>405.58799999999997</v>
      </c>
      <c r="H7" s="128">
        <v>0.32926021418783319</v>
      </c>
    </row>
    <row r="8" spans="2:10">
      <c r="B8" s="122" t="s">
        <v>335</v>
      </c>
      <c r="C8" s="74"/>
      <c r="D8" s="124">
        <v>4.2110000000000003</v>
      </c>
      <c r="E8" s="124">
        <v>8.327</v>
      </c>
      <c r="F8" s="76"/>
      <c r="G8" s="126">
        <v>-4.1159999999999997</v>
      </c>
      <c r="H8" s="129">
        <v>-0.49429566470517589</v>
      </c>
    </row>
    <row r="9" spans="2:10">
      <c r="B9" s="67" t="s">
        <v>332</v>
      </c>
      <c r="C9" s="74"/>
      <c r="D9" s="75">
        <v>-4.4649999999999999</v>
      </c>
      <c r="E9" s="75">
        <v>-4.5389999999999997</v>
      </c>
      <c r="F9" s="76"/>
      <c r="G9" s="75">
        <v>7.3999999999999844E-2</v>
      </c>
      <c r="H9" s="77">
        <v>-1.6303150473672583E-2</v>
      </c>
    </row>
    <row r="10" spans="2:10">
      <c r="B10" s="67" t="s">
        <v>333</v>
      </c>
      <c r="C10" s="74"/>
      <c r="D10" s="75">
        <v>402.74799999999999</v>
      </c>
      <c r="E10" s="75">
        <v>352.524</v>
      </c>
      <c r="F10" s="76"/>
      <c r="G10" s="75">
        <v>50.22399999999999</v>
      </c>
      <c r="H10" s="77">
        <v>0.14246973255721593</v>
      </c>
    </row>
    <row r="11" spans="2:10">
      <c r="B11" s="67" t="s">
        <v>334</v>
      </c>
      <c r="C11" s="74"/>
      <c r="D11" s="75">
        <v>-72.613</v>
      </c>
      <c r="E11" s="75">
        <v>-58.427</v>
      </c>
      <c r="F11" s="76"/>
      <c r="G11" s="75">
        <v>-14.186</v>
      </c>
      <c r="H11" s="77">
        <v>0.24279870607766957</v>
      </c>
    </row>
    <row r="12" spans="2:10" ht="16.5" customHeight="1">
      <c r="B12" s="67" t="s">
        <v>187</v>
      </c>
      <c r="C12" s="74"/>
      <c r="D12" s="75">
        <v>10.375</v>
      </c>
      <c r="E12" s="75">
        <v>31.634</v>
      </c>
      <c r="F12" s="76"/>
      <c r="G12" s="75">
        <v>-21.259</v>
      </c>
      <c r="H12" s="77">
        <v>-0.67203009420244042</v>
      </c>
    </row>
    <row r="13" spans="2:10" ht="16.5" customHeight="1">
      <c r="B13" s="67" t="s">
        <v>188</v>
      </c>
      <c r="C13" s="74"/>
      <c r="D13" s="75">
        <v>18.882999999999999</v>
      </c>
      <c r="E13" s="75">
        <v>23.957000000000001</v>
      </c>
      <c r="F13" s="76"/>
      <c r="G13" s="75">
        <v>-5.0740000000000016</v>
      </c>
      <c r="H13" s="77">
        <v>-0.21179613474141176</v>
      </c>
    </row>
    <row r="14" spans="2:10" ht="16.5" customHeight="1">
      <c r="B14" s="67" t="s">
        <v>338</v>
      </c>
      <c r="C14" s="74"/>
      <c r="D14" s="75">
        <v>10.622</v>
      </c>
      <c r="E14" s="75">
        <v>18.460999999999999</v>
      </c>
      <c r="F14" s="76"/>
      <c r="G14" s="75">
        <v>-7.8389999999999986</v>
      </c>
      <c r="H14" s="77">
        <v>-0.42462488489247602</v>
      </c>
    </row>
    <row r="15" spans="2:10" ht="16.5" customHeight="1">
      <c r="B15" s="67" t="s">
        <v>365</v>
      </c>
      <c r="C15" s="74"/>
      <c r="D15" s="75">
        <v>6.8000000000000005E-2</v>
      </c>
      <c r="E15" s="75">
        <v>0</v>
      </c>
      <c r="F15" s="76"/>
      <c r="G15" s="75">
        <v>6.8000000000000005E-2</v>
      </c>
      <c r="H15" s="77" t="s">
        <v>358</v>
      </c>
    </row>
    <row r="16" spans="2:10">
      <c r="B16" s="67" t="s">
        <v>189</v>
      </c>
      <c r="C16" s="74"/>
      <c r="D16" s="75">
        <v>8.5030000000000001</v>
      </c>
      <c r="E16" s="75">
        <v>0.17799999999999999</v>
      </c>
      <c r="F16" s="76"/>
      <c r="G16" s="75">
        <v>8.3249999999999993</v>
      </c>
      <c r="H16" s="77">
        <v>46.769662921348313</v>
      </c>
    </row>
    <row r="17" spans="2:8">
      <c r="B17" s="67" t="s">
        <v>190</v>
      </c>
      <c r="C17" s="74"/>
      <c r="D17" s="75">
        <v>9.3149999999999995</v>
      </c>
      <c r="E17" s="75">
        <v>6.016</v>
      </c>
      <c r="F17" s="76"/>
      <c r="G17" s="75">
        <v>3.2989999999999995</v>
      </c>
      <c r="H17" s="77">
        <v>0.54837101063829774</v>
      </c>
    </row>
    <row r="18" spans="2:8">
      <c r="B18" s="67" t="s">
        <v>191</v>
      </c>
      <c r="C18" s="74"/>
      <c r="D18" s="75">
        <v>121.32299999999999</v>
      </c>
      <c r="E18" s="75">
        <v>101.88200000000001</v>
      </c>
      <c r="F18" s="76"/>
      <c r="G18" s="75">
        <v>19.440999999999988</v>
      </c>
      <c r="H18" s="77">
        <v>0.19081879036532445</v>
      </c>
    </row>
    <row r="19" spans="2:8">
      <c r="B19" s="67" t="s">
        <v>192</v>
      </c>
      <c r="C19" s="74"/>
      <c r="D19" s="75">
        <v>-138.523</v>
      </c>
      <c r="E19" s="75">
        <v>-197.21199999999999</v>
      </c>
      <c r="F19" s="76"/>
      <c r="G19" s="75">
        <v>58.688999999999993</v>
      </c>
      <c r="H19" s="77">
        <v>-0.29759345273107113</v>
      </c>
    </row>
    <row r="20" spans="2:8">
      <c r="B20" s="67" t="s">
        <v>193</v>
      </c>
      <c r="C20" s="74"/>
      <c r="D20" s="75">
        <v>101.15600000000001</v>
      </c>
      <c r="E20" s="75">
        <v>93.313999999999993</v>
      </c>
      <c r="F20" s="76"/>
      <c r="G20" s="75">
        <v>7.842000000000013</v>
      </c>
      <c r="H20" s="77">
        <v>8.4038836616156354E-2</v>
      </c>
    </row>
    <row r="21" spans="2:8">
      <c r="B21" s="67" t="s">
        <v>194</v>
      </c>
      <c r="C21" s="74"/>
      <c r="D21" s="75">
        <v>-32.463000000000001</v>
      </c>
      <c r="E21" s="75">
        <v>-35.956000000000003</v>
      </c>
      <c r="F21" s="76"/>
      <c r="G21" s="75">
        <v>3.4930000000000021</v>
      </c>
      <c r="H21" s="77">
        <v>-9.7146512404049437E-2</v>
      </c>
    </row>
    <row r="22" spans="2:8">
      <c r="B22" s="67"/>
      <c r="C22" s="74"/>
      <c r="D22" s="75"/>
      <c r="E22" s="75"/>
      <c r="F22" s="76"/>
      <c r="G22" s="75"/>
      <c r="H22" s="77"/>
    </row>
    <row r="23" spans="2:8">
      <c r="B23" s="131" t="s">
        <v>287</v>
      </c>
      <c r="C23" s="78"/>
      <c r="D23" s="123">
        <v>2076.5439999999999</v>
      </c>
      <c r="E23" s="123">
        <v>1571.9749999999999</v>
      </c>
      <c r="F23" s="79"/>
      <c r="G23" s="123">
        <v>504.56899999999996</v>
      </c>
      <c r="H23" s="128">
        <v>0.32097775091843062</v>
      </c>
    </row>
    <row r="24" spans="2:8">
      <c r="B24" s="125" t="s">
        <v>195</v>
      </c>
      <c r="C24" s="74"/>
      <c r="D24" s="124">
        <v>-947.44399999999996</v>
      </c>
      <c r="E24" s="124">
        <v>-728.59199999999998</v>
      </c>
      <c r="F24" s="76"/>
      <c r="G24" s="124">
        <v>-218.85199999999998</v>
      </c>
      <c r="H24" s="129">
        <v>0.30037661681709377</v>
      </c>
    </row>
    <row r="25" spans="2:8">
      <c r="B25" s="64" t="s">
        <v>196</v>
      </c>
      <c r="C25" s="74"/>
      <c r="D25" s="80">
        <v>-559.875</v>
      </c>
      <c r="E25" s="80">
        <v>-441.56099999999998</v>
      </c>
      <c r="F25" s="76"/>
      <c r="G25" s="80">
        <v>-118.31400000000002</v>
      </c>
      <c r="H25" s="81">
        <v>0.26794485926066847</v>
      </c>
    </row>
    <row r="26" spans="2:8">
      <c r="B26" s="64" t="s">
        <v>197</v>
      </c>
      <c r="C26" s="74"/>
      <c r="D26" s="80">
        <v>-387.56900000000002</v>
      </c>
      <c r="E26" s="80">
        <v>-287.03100000000001</v>
      </c>
      <c r="F26" s="76"/>
      <c r="G26" s="80">
        <v>-100.53800000000001</v>
      </c>
      <c r="H26" s="81">
        <v>0.35026878629834413</v>
      </c>
    </row>
    <row r="27" spans="2:8">
      <c r="B27" s="67" t="s">
        <v>299</v>
      </c>
      <c r="C27" s="74"/>
      <c r="D27" s="75">
        <v>-106.08799999999999</v>
      </c>
      <c r="E27" s="75">
        <v>-94.405000000000001</v>
      </c>
      <c r="F27" s="76"/>
      <c r="G27" s="75">
        <v>-11.682999999999993</v>
      </c>
      <c r="H27" s="77">
        <v>0.12375403845135313</v>
      </c>
    </row>
    <row r="28" spans="2:8">
      <c r="B28" s="67" t="s">
        <v>198</v>
      </c>
      <c r="C28" s="74"/>
      <c r="D28" s="75">
        <v>-62.451999999999998</v>
      </c>
      <c r="E28" s="75">
        <v>-43.734000000000002</v>
      </c>
      <c r="F28" s="76"/>
      <c r="G28" s="75">
        <v>-18.717999999999996</v>
      </c>
      <c r="H28" s="77">
        <v>0.42799652444322484</v>
      </c>
    </row>
    <row r="29" spans="2:8" ht="20.25" customHeight="1">
      <c r="B29" s="67" t="s">
        <v>339</v>
      </c>
      <c r="C29" s="74"/>
      <c r="D29" s="75">
        <v>-87.92</v>
      </c>
      <c r="E29" s="75">
        <v>-64.522000000000006</v>
      </c>
      <c r="F29" s="76"/>
      <c r="G29" s="75">
        <v>-23.397999999999996</v>
      </c>
      <c r="H29" s="77">
        <v>0.36263600012398861</v>
      </c>
    </row>
    <row r="30" spans="2:8">
      <c r="B30" s="64" t="s">
        <v>340</v>
      </c>
      <c r="C30" s="74"/>
      <c r="D30" s="80">
        <v>-0.45900000000000002</v>
      </c>
      <c r="E30" s="80">
        <v>0.67900000000000005</v>
      </c>
      <c r="F30" s="76"/>
      <c r="G30" s="80">
        <v>-1.1380000000000001</v>
      </c>
      <c r="H30" s="81" t="s">
        <v>358</v>
      </c>
    </row>
    <row r="31" spans="2:8">
      <c r="B31" s="64" t="s">
        <v>199</v>
      </c>
      <c r="C31" s="74"/>
      <c r="D31" s="80">
        <v>-87.460999999999999</v>
      </c>
      <c r="E31" s="80">
        <v>-65.200999999999993</v>
      </c>
      <c r="F31" s="76"/>
      <c r="G31" s="80">
        <v>-22.260000000000005</v>
      </c>
      <c r="H31" s="81">
        <v>0.34140580665940717</v>
      </c>
    </row>
    <row r="32" spans="2:8">
      <c r="B32" s="82"/>
      <c r="C32" s="74"/>
      <c r="D32" s="75"/>
      <c r="E32" s="75"/>
      <c r="F32" s="76"/>
      <c r="G32" s="75"/>
      <c r="H32" s="77"/>
    </row>
    <row r="33" spans="2:8">
      <c r="B33" s="131" t="s">
        <v>341</v>
      </c>
      <c r="C33" s="83"/>
      <c r="D33" s="132">
        <v>872.64</v>
      </c>
      <c r="E33" s="132">
        <v>640.72199999999987</v>
      </c>
      <c r="F33" s="84"/>
      <c r="G33" s="132">
        <v>231.91800000000012</v>
      </c>
      <c r="H33" s="133">
        <v>0.36196353488720562</v>
      </c>
    </row>
    <row r="34" spans="2:8">
      <c r="B34" s="125" t="s">
        <v>200</v>
      </c>
      <c r="C34" s="74"/>
      <c r="D34" s="124">
        <v>-5.2</v>
      </c>
      <c r="E34" s="124">
        <v>-6.2910000000000004</v>
      </c>
      <c r="F34" s="76"/>
      <c r="G34" s="124">
        <v>1.0910000000000002</v>
      </c>
      <c r="H34" s="129">
        <v>-0.17342234938801465</v>
      </c>
    </row>
    <row r="35" spans="2:8">
      <c r="B35" s="67" t="s">
        <v>201</v>
      </c>
      <c r="C35" s="74"/>
      <c r="D35" s="75">
        <v>-7.6219999999999999</v>
      </c>
      <c r="E35" s="75">
        <v>-2.4260000000000002</v>
      </c>
      <c r="F35" s="76"/>
      <c r="G35" s="75">
        <v>-5.1959999999999997</v>
      </c>
      <c r="H35" s="77">
        <v>2.1417971970321514</v>
      </c>
    </row>
    <row r="36" spans="2:8">
      <c r="B36" s="64" t="s">
        <v>202</v>
      </c>
      <c r="C36" s="74"/>
      <c r="D36" s="80">
        <v>9.0999999999999998E-2</v>
      </c>
      <c r="E36" s="80">
        <v>1E-3</v>
      </c>
      <c r="F36" s="76"/>
      <c r="G36" s="80">
        <v>0.09</v>
      </c>
      <c r="H36" s="81">
        <v>90</v>
      </c>
    </row>
    <row r="37" spans="2:8">
      <c r="B37" s="64" t="s">
        <v>203</v>
      </c>
      <c r="C37" s="74"/>
      <c r="D37" s="80">
        <v>-2.5489999999999999</v>
      </c>
      <c r="E37" s="80">
        <v>-2.427</v>
      </c>
      <c r="F37" s="76"/>
      <c r="G37" s="80">
        <v>-0.12199999999999989</v>
      </c>
      <c r="H37" s="81">
        <v>5.0267820354346883E-2</v>
      </c>
    </row>
    <row r="38" spans="2:8">
      <c r="B38" s="64" t="s">
        <v>204</v>
      </c>
      <c r="C38" s="74"/>
      <c r="D38" s="80">
        <v>-5.1639999999999997</v>
      </c>
      <c r="E38" s="80">
        <v>0</v>
      </c>
      <c r="F38" s="76"/>
      <c r="G38" s="80">
        <v>-5.1639999999999997</v>
      </c>
      <c r="H38" s="81" t="s">
        <v>358</v>
      </c>
    </row>
    <row r="39" spans="2:8">
      <c r="B39" s="67" t="s">
        <v>205</v>
      </c>
      <c r="C39" s="74"/>
      <c r="D39" s="75">
        <v>5.5549999999999997</v>
      </c>
      <c r="E39" s="75">
        <v>6.3680000000000003</v>
      </c>
      <c r="F39" s="76"/>
      <c r="G39" s="75">
        <v>-0.81300000000000061</v>
      </c>
      <c r="H39" s="77">
        <v>-0.12766959798994984</v>
      </c>
    </row>
    <row r="40" spans="2:8">
      <c r="B40" s="67" t="s">
        <v>290</v>
      </c>
      <c r="C40" s="74"/>
      <c r="D40" s="75">
        <v>408.43900000000002</v>
      </c>
      <c r="E40" s="75">
        <v>201.274</v>
      </c>
      <c r="F40" s="76"/>
      <c r="G40" s="75">
        <v>207.16500000000002</v>
      </c>
      <c r="H40" s="77">
        <v>1.0292685592774031</v>
      </c>
    </row>
    <row r="41" spans="2:8" ht="24">
      <c r="B41" s="67" t="s">
        <v>206</v>
      </c>
      <c r="C41" s="74"/>
      <c r="D41" s="75">
        <v>9.0709999999999997</v>
      </c>
      <c r="E41" s="75">
        <v>6.0670000000000002</v>
      </c>
      <c r="F41" s="76"/>
      <c r="G41" s="75">
        <v>3.0039999999999996</v>
      </c>
      <c r="H41" s="77">
        <v>0.49513762980056031</v>
      </c>
    </row>
    <row r="42" spans="2:8">
      <c r="B42" s="67"/>
      <c r="C42" s="74"/>
      <c r="D42" s="75"/>
      <c r="E42" s="75"/>
      <c r="F42" s="76"/>
      <c r="G42" s="75"/>
      <c r="H42" s="77"/>
    </row>
    <row r="43" spans="2:8">
      <c r="B43" s="121" t="s">
        <v>207</v>
      </c>
      <c r="C43" s="83"/>
      <c r="D43" s="132">
        <v>1282.883</v>
      </c>
      <c r="E43" s="132">
        <v>845.71400000000006</v>
      </c>
      <c r="F43" s="84"/>
      <c r="G43" s="132">
        <v>437.16899999999998</v>
      </c>
      <c r="H43" s="133">
        <v>0.51692297869019543</v>
      </c>
    </row>
    <row r="44" spans="2:8">
      <c r="B44" s="122" t="s">
        <v>342</v>
      </c>
      <c r="C44" s="74"/>
      <c r="D44" s="124">
        <v>-50.3</v>
      </c>
      <c r="E44" s="124">
        <v>-30.375</v>
      </c>
      <c r="F44" s="76"/>
      <c r="G44" s="124">
        <v>-19.924999999999997</v>
      </c>
      <c r="H44" s="129">
        <v>0.65596707818930033</v>
      </c>
    </row>
    <row r="45" spans="2:8">
      <c r="B45" s="67"/>
      <c r="C45" s="74"/>
      <c r="D45" s="75"/>
      <c r="E45" s="75"/>
      <c r="F45" s="76"/>
      <c r="G45" s="75"/>
      <c r="H45" s="77"/>
    </row>
    <row r="46" spans="2:8">
      <c r="B46" s="121" t="s">
        <v>208</v>
      </c>
      <c r="C46" s="83"/>
      <c r="D46" s="132">
        <v>1232.5830000000001</v>
      </c>
      <c r="E46" s="132">
        <v>815.33900000000006</v>
      </c>
      <c r="F46" s="84"/>
      <c r="G46" s="132">
        <v>417.24400000000003</v>
      </c>
      <c r="H46" s="133">
        <v>0.51174296826228105</v>
      </c>
    </row>
    <row r="47" spans="2:8">
      <c r="B47" s="122" t="s">
        <v>209</v>
      </c>
      <c r="C47" s="74"/>
      <c r="D47" s="124">
        <v>-30.279</v>
      </c>
      <c r="E47" s="124">
        <v>-104.191</v>
      </c>
      <c r="F47" s="76"/>
      <c r="G47" s="124">
        <v>73.912000000000006</v>
      </c>
      <c r="H47" s="254">
        <v>-0.7093894866159266</v>
      </c>
    </row>
    <row r="48" spans="2:8">
      <c r="B48" s="67"/>
      <c r="C48" s="74"/>
      <c r="D48" s="75"/>
      <c r="E48" s="75"/>
      <c r="F48" s="76"/>
      <c r="G48" s="75"/>
      <c r="H48" s="77"/>
    </row>
    <row r="49" spans="2:8">
      <c r="B49" s="121" t="s">
        <v>210</v>
      </c>
      <c r="C49" s="83"/>
      <c r="D49" s="132">
        <v>1202.3040000000001</v>
      </c>
      <c r="E49" s="132">
        <v>711.14800000000002</v>
      </c>
      <c r="F49" s="84"/>
      <c r="G49" s="132">
        <v>491.15600000000006</v>
      </c>
      <c r="H49" s="133">
        <v>0.69065229741207179</v>
      </c>
    </row>
    <row r="50" spans="2:8">
      <c r="B50" s="134" t="s">
        <v>211</v>
      </c>
      <c r="C50" s="85"/>
      <c r="D50" s="135">
        <v>-0.748</v>
      </c>
      <c r="E50" s="135">
        <v>-0.17499999999999999</v>
      </c>
      <c r="F50" s="86"/>
      <c r="G50" s="135">
        <v>-0.57299999999999995</v>
      </c>
      <c r="H50" s="136">
        <v>3.274285714285714</v>
      </c>
    </row>
    <row r="51" spans="2:8">
      <c r="B51" s="68" t="s">
        <v>212</v>
      </c>
      <c r="C51" s="87"/>
      <c r="D51" s="88">
        <v>1203.0519999999999</v>
      </c>
      <c r="E51" s="88">
        <v>711.32299999999998</v>
      </c>
      <c r="F51" s="88"/>
      <c r="G51" s="88">
        <v>491.72899999999993</v>
      </c>
      <c r="H51" s="89">
        <v>0.69128792405138029</v>
      </c>
    </row>
    <row r="52" spans="2:8">
      <c r="B52" s="90"/>
      <c r="C52" s="90"/>
      <c r="D52" s="90"/>
      <c r="E52" s="90"/>
      <c r="F52" s="90"/>
      <c r="G52" s="90"/>
      <c r="H52" s="90"/>
    </row>
    <row r="53" spans="2:8">
      <c r="B53" s="90" t="s">
        <v>185</v>
      </c>
      <c r="C53" s="90"/>
      <c r="D53" s="90"/>
      <c r="E53" s="90"/>
      <c r="F53" s="90"/>
      <c r="G53" s="90"/>
      <c r="H53" s="90"/>
    </row>
    <row r="54" spans="2:8">
      <c r="B54" s="187" t="s">
        <v>137</v>
      </c>
      <c r="C54" s="90"/>
      <c r="D54" s="90"/>
      <c r="E54" s="90"/>
      <c r="F54" s="90"/>
      <c r="G54" s="90"/>
      <c r="H54" s="90"/>
    </row>
    <row r="55" spans="2:8">
      <c r="C55" s="90"/>
      <c r="D55" s="90"/>
      <c r="E55" s="90"/>
      <c r="F55" s="90"/>
      <c r="G55" s="90"/>
      <c r="H55" s="9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9.28515625" bestFit="1" customWidth="1"/>
    <col min="8" max="8" width="13.42578125" bestFit="1" customWidth="1"/>
    <col min="9" max="9" width="11.42578125" customWidth="1"/>
  </cols>
  <sheetData>
    <row r="1" spans="1:8">
      <c r="B1" s="4"/>
    </row>
    <row r="3" spans="1:8">
      <c r="C3" s="94"/>
      <c r="D3" s="94" t="s">
        <v>28</v>
      </c>
      <c r="E3" s="54"/>
      <c r="F3" s="94" t="s">
        <v>28</v>
      </c>
      <c r="G3" s="272" t="s">
        <v>138</v>
      </c>
      <c r="H3" s="272"/>
    </row>
    <row r="4" spans="1:8">
      <c r="B4" s="24" t="s">
        <v>115</v>
      </c>
      <c r="C4" s="231">
        <f>+Summary!C3</f>
        <v>45657</v>
      </c>
      <c r="D4" s="7" t="s">
        <v>28</v>
      </c>
      <c r="E4" s="231">
        <f>+Summary!E3</f>
        <v>45291</v>
      </c>
      <c r="F4" s="93"/>
      <c r="G4" s="270" t="s">
        <v>139</v>
      </c>
      <c r="H4" s="270" t="s">
        <v>29</v>
      </c>
    </row>
    <row r="5" spans="1:8" ht="15.75" thickBot="1">
      <c r="A5" s="15"/>
      <c r="B5" s="35" t="s">
        <v>118</v>
      </c>
      <c r="C5" s="201">
        <v>1637.4</v>
      </c>
      <c r="D5" s="202"/>
      <c r="E5" s="201">
        <v>1231.8</v>
      </c>
      <c r="F5" s="96"/>
      <c r="G5" s="201">
        <v>405.6</v>
      </c>
      <c r="H5" s="199">
        <v>0.32900000000000001</v>
      </c>
    </row>
    <row r="6" spans="1:8" ht="15.75" thickBot="1">
      <c r="A6" s="15"/>
      <c r="B6" s="36" t="s">
        <v>213</v>
      </c>
      <c r="C6" s="41">
        <v>330.1</v>
      </c>
      <c r="D6" s="54"/>
      <c r="E6" s="41">
        <v>294.10000000000002</v>
      </c>
      <c r="F6" s="54"/>
      <c r="G6" s="41">
        <v>36</v>
      </c>
      <c r="H6" s="30">
        <v>0.123</v>
      </c>
    </row>
    <row r="7" spans="1:8" ht="15.75" thickBot="1">
      <c r="A7" s="15"/>
      <c r="B7" s="35" t="s">
        <v>359</v>
      </c>
      <c r="C7" s="201">
        <v>144.5</v>
      </c>
      <c r="D7" s="202"/>
      <c r="E7" s="201">
        <v>123.7</v>
      </c>
      <c r="F7" s="96"/>
      <c r="G7" s="201">
        <v>20.8</v>
      </c>
      <c r="H7" s="199">
        <v>0.16800000000000001</v>
      </c>
    </row>
    <row r="8" spans="1:8" ht="15.75" thickBot="1">
      <c r="A8" s="15"/>
      <c r="B8" s="36" t="s">
        <v>293</v>
      </c>
      <c r="C8" s="41">
        <v>132.69999999999999</v>
      </c>
      <c r="D8" s="54"/>
      <c r="E8" s="41">
        <v>118.5</v>
      </c>
      <c r="F8" s="54"/>
      <c r="G8" s="41">
        <v>14.2</v>
      </c>
      <c r="H8" s="30">
        <v>0.12</v>
      </c>
    </row>
    <row r="9" spans="1:8" ht="15.75" thickBot="1">
      <c r="A9" s="15"/>
      <c r="B9" s="35" t="s">
        <v>294</v>
      </c>
      <c r="C9" s="201">
        <v>52.9</v>
      </c>
      <c r="D9" s="202"/>
      <c r="E9" s="201">
        <v>51.9</v>
      </c>
      <c r="F9" s="96"/>
      <c r="G9" s="201">
        <v>1</v>
      </c>
      <c r="H9" s="199">
        <v>1.9E-2</v>
      </c>
    </row>
    <row r="10" spans="1:8" ht="15.75" thickBot="1">
      <c r="A10" s="15"/>
      <c r="B10" s="36" t="s">
        <v>281</v>
      </c>
      <c r="C10" s="41">
        <v>1967.5</v>
      </c>
      <c r="D10" s="54"/>
      <c r="E10" s="41">
        <v>1525.9</v>
      </c>
      <c r="F10" s="54"/>
      <c r="G10" s="41">
        <v>441.6</v>
      </c>
      <c r="H10" s="30">
        <v>0.28899999999999998</v>
      </c>
    </row>
    <row r="11" spans="1:8" ht="6" customHeight="1">
      <c r="A11" s="15"/>
    </row>
    <row r="12" spans="1:8" ht="15.75" thickBot="1">
      <c r="A12" s="15"/>
      <c r="B12" s="35" t="s">
        <v>93</v>
      </c>
      <c r="C12" s="199">
        <v>0.21299999999999999</v>
      </c>
      <c r="D12" s="48"/>
      <c r="E12" s="199">
        <v>0.14499999999999999</v>
      </c>
      <c r="F12" s="54"/>
      <c r="G12" s="199">
        <v>6.8000000000000005E-2</v>
      </c>
      <c r="H12" s="199" t="s">
        <v>37</v>
      </c>
    </row>
    <row r="13" spans="1:8" ht="15.75" thickBot="1">
      <c r="A13" s="15"/>
      <c r="B13" s="36" t="s">
        <v>94</v>
      </c>
      <c r="C13" s="30">
        <v>0.23300000000000001</v>
      </c>
      <c r="D13" s="145"/>
      <c r="E13" s="30">
        <v>0.16</v>
      </c>
      <c r="F13" s="145"/>
      <c r="G13" s="30">
        <v>7.2999999999999995E-2</v>
      </c>
      <c r="H13" s="30" t="s">
        <v>37</v>
      </c>
    </row>
    <row r="14" spans="1:8" ht="15.75" thickBot="1">
      <c r="A14" s="15"/>
      <c r="B14" s="35" t="s">
        <v>95</v>
      </c>
      <c r="C14" s="199">
        <v>1.7000000000000001E-2</v>
      </c>
      <c r="D14" s="48"/>
      <c r="E14" s="199">
        <v>1.2E-2</v>
      </c>
      <c r="F14" s="54"/>
      <c r="G14" s="199">
        <v>5.0000000000000001E-3</v>
      </c>
      <c r="H14" s="199" t="s">
        <v>37</v>
      </c>
    </row>
    <row r="15" spans="1:8" ht="6" customHeight="1">
      <c r="A15" s="15"/>
    </row>
    <row r="16" spans="1:8" ht="15.75" thickBot="1">
      <c r="A16" s="15"/>
      <c r="B16" s="35" t="s">
        <v>214</v>
      </c>
      <c r="C16" s="203">
        <v>3.1199999999999999E-2</v>
      </c>
      <c r="D16" s="202"/>
      <c r="E16" s="203">
        <v>3.2000000000000001E-2</v>
      </c>
      <c r="F16" s="157"/>
      <c r="G16" s="203">
        <v>-8.0000000000000004E-4</v>
      </c>
      <c r="H16" s="199" t="s">
        <v>37</v>
      </c>
    </row>
    <row r="17" spans="1:9" ht="15.75" thickBot="1">
      <c r="A17" s="15"/>
      <c r="B17" s="36" t="s">
        <v>215</v>
      </c>
      <c r="C17" s="41">
        <v>16.899999999999999</v>
      </c>
      <c r="D17" s="145"/>
      <c r="E17" s="41">
        <v>18.2</v>
      </c>
      <c r="F17" s="145"/>
      <c r="G17" s="41">
        <v>-1.2</v>
      </c>
      <c r="H17" s="30">
        <v>-6.8000000000000005E-2</v>
      </c>
    </row>
    <row r="18" spans="1:9" ht="15.75" thickBot="1">
      <c r="A18" s="15"/>
      <c r="B18" s="35" t="s">
        <v>366</v>
      </c>
      <c r="C18" s="199">
        <v>0.50700000000000001</v>
      </c>
      <c r="D18" s="48"/>
      <c r="E18" s="199">
        <v>0.52400000000000002</v>
      </c>
      <c r="F18" s="48"/>
      <c r="G18" s="199">
        <v>-1.6E-2</v>
      </c>
      <c r="H18" s="31" t="s">
        <v>37</v>
      </c>
      <c r="I18" s="19"/>
    </row>
    <row r="20" spans="1:9">
      <c r="B20" s="187" t="s">
        <v>137</v>
      </c>
    </row>
    <row r="21" spans="1:9">
      <c r="B21" s="187" t="s">
        <v>376</v>
      </c>
      <c r="C21" s="163"/>
    </row>
    <row r="22" spans="1:9">
      <c r="C22" s="142"/>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25"/>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9.28515625" bestFit="1" customWidth="1"/>
    <col min="8" max="8" width="13.42578125" bestFit="1" customWidth="1"/>
  </cols>
  <sheetData>
    <row r="1" spans="1:8">
      <c r="B1" s="4"/>
    </row>
    <row r="2" spans="1:8">
      <c r="C2" s="3"/>
    </row>
    <row r="3" spans="1:8">
      <c r="C3" s="7"/>
      <c r="D3" s="7" t="s">
        <v>28</v>
      </c>
      <c r="F3" s="7" t="s">
        <v>28</v>
      </c>
      <c r="G3" s="272" t="s">
        <v>138</v>
      </c>
      <c r="H3" s="272"/>
    </row>
    <row r="4" spans="1:8">
      <c r="B4" s="24" t="s">
        <v>115</v>
      </c>
      <c r="C4" s="231">
        <f>+Summary!C3</f>
        <v>45657</v>
      </c>
      <c r="D4" s="7" t="s">
        <v>28</v>
      </c>
      <c r="E4" s="231">
        <f>+Summary!E3</f>
        <v>45291</v>
      </c>
      <c r="F4" s="102"/>
      <c r="G4" s="270" t="s">
        <v>139</v>
      </c>
      <c r="H4" s="270" t="s">
        <v>29</v>
      </c>
    </row>
    <row r="5" spans="1:8" ht="15.75" thickBot="1">
      <c r="A5" s="15"/>
      <c r="B5" s="35" t="s">
        <v>216</v>
      </c>
      <c r="C5" s="26">
        <v>67640</v>
      </c>
      <c r="D5" s="234"/>
      <c r="E5" s="26">
        <v>57811</v>
      </c>
      <c r="F5" s="103"/>
      <c r="G5" s="26">
        <v>9829</v>
      </c>
      <c r="H5" s="31">
        <v>0.17</v>
      </c>
    </row>
    <row r="6" spans="1:8" ht="15.75" thickBot="1">
      <c r="A6" s="15"/>
      <c r="B6" s="224" t="s">
        <v>306</v>
      </c>
      <c r="C6" s="28">
        <v>62773</v>
      </c>
      <c r="D6" s="234"/>
      <c r="E6" s="28">
        <v>53569</v>
      </c>
      <c r="F6" s="103"/>
      <c r="G6" s="28">
        <v>9204</v>
      </c>
      <c r="H6" s="30">
        <v>0.17199999999999999</v>
      </c>
    </row>
    <row r="7" spans="1:8" ht="15.75" thickBot="1">
      <c r="A7" s="15"/>
      <c r="B7" s="34" t="s">
        <v>217</v>
      </c>
      <c r="C7" s="26">
        <v>45250</v>
      </c>
      <c r="D7" s="234"/>
      <c r="E7" s="26">
        <v>41460</v>
      </c>
      <c r="F7" s="103"/>
      <c r="G7" s="26">
        <v>3790</v>
      </c>
      <c r="H7" s="31">
        <v>9.0999999999999998E-2</v>
      </c>
    </row>
    <row r="8" spans="1:8" ht="15.75" thickBot="1">
      <c r="A8" s="15"/>
      <c r="B8" s="37" t="s">
        <v>218</v>
      </c>
      <c r="C8" s="28">
        <v>17524</v>
      </c>
      <c r="D8" s="234"/>
      <c r="E8" s="28">
        <v>12110</v>
      </c>
      <c r="F8" s="103"/>
      <c r="G8" s="28">
        <v>5413</v>
      </c>
      <c r="H8" s="30">
        <v>0.44700000000000001</v>
      </c>
    </row>
    <row r="9" spans="1:8" ht="15.75" thickBot="1">
      <c r="A9" s="40"/>
      <c r="B9" s="214" t="s">
        <v>219</v>
      </c>
      <c r="C9" s="26">
        <v>4866</v>
      </c>
      <c r="D9" s="234"/>
      <c r="E9" s="26">
        <v>4242</v>
      </c>
      <c r="F9" s="103"/>
      <c r="G9" s="26">
        <v>625</v>
      </c>
      <c r="H9" s="31">
        <v>0.14699999999999999</v>
      </c>
    </row>
    <row r="10" spans="1:8">
      <c r="A10" s="15"/>
      <c r="B10" s="21"/>
      <c r="C10" s="18"/>
      <c r="D10" s="103"/>
      <c r="E10" s="18"/>
      <c r="F10" s="103"/>
      <c r="G10" s="103"/>
      <c r="H10" s="103"/>
    </row>
    <row r="11" spans="1:8" ht="15.75" thickBot="1">
      <c r="A11" s="15"/>
      <c r="B11" s="35" t="s">
        <v>303</v>
      </c>
      <c r="C11" s="26">
        <v>16316</v>
      </c>
      <c r="D11" s="103"/>
      <c r="E11" s="26">
        <v>14015</v>
      </c>
      <c r="F11" s="103"/>
      <c r="G11" s="26">
        <v>2301</v>
      </c>
      <c r="H11" s="31">
        <v>0.16400000000000001</v>
      </c>
    </row>
    <row r="12" spans="1:8" ht="15.75" thickBot="1">
      <c r="A12" s="15"/>
      <c r="B12" s="37" t="s">
        <v>363</v>
      </c>
      <c r="C12" s="28">
        <v>11181</v>
      </c>
      <c r="D12" s="103"/>
      <c r="E12" s="28">
        <v>9346</v>
      </c>
      <c r="F12" s="103"/>
      <c r="G12" s="28">
        <v>1834</v>
      </c>
      <c r="H12" s="30">
        <v>0.19600000000000001</v>
      </c>
    </row>
    <row r="13" spans="1:8" ht="15.75" thickBot="1">
      <c r="A13" s="15"/>
      <c r="B13" s="34" t="s">
        <v>343</v>
      </c>
      <c r="C13" s="26">
        <v>2338</v>
      </c>
      <c r="D13" s="103"/>
      <c r="E13" s="26">
        <v>2048</v>
      </c>
      <c r="F13" s="103"/>
      <c r="G13" s="26">
        <v>290</v>
      </c>
      <c r="H13" s="31">
        <v>0.14199999999999999</v>
      </c>
    </row>
    <row r="14" spans="1:8" ht="15.75" thickBot="1">
      <c r="A14" s="15"/>
      <c r="B14" s="37" t="s">
        <v>272</v>
      </c>
      <c r="C14" s="28">
        <v>685</v>
      </c>
      <c r="D14" s="103"/>
      <c r="E14" s="28">
        <v>616</v>
      </c>
      <c r="F14" s="103"/>
      <c r="G14" s="28">
        <v>69</v>
      </c>
      <c r="H14" s="30">
        <v>0.112</v>
      </c>
    </row>
    <row r="15" spans="1:8" ht="15.75" thickBot="1">
      <c r="A15" s="15"/>
      <c r="B15" s="34" t="s">
        <v>364</v>
      </c>
      <c r="C15" s="26">
        <v>2112</v>
      </c>
      <c r="D15" s="103"/>
      <c r="E15" s="26">
        <v>2005</v>
      </c>
      <c r="F15" s="103"/>
      <c r="G15" s="26">
        <v>107</v>
      </c>
      <c r="H15" s="31">
        <v>5.2999999999999999E-2</v>
      </c>
    </row>
    <row r="16" spans="1:8">
      <c r="B16" s="223"/>
      <c r="C16" s="103"/>
      <c r="D16" s="103"/>
      <c r="E16" s="103"/>
      <c r="F16" s="103"/>
      <c r="G16" s="103"/>
      <c r="H16" s="103"/>
    </row>
    <row r="17" spans="1:8">
      <c r="B17" s="225" t="s">
        <v>301</v>
      </c>
      <c r="C17" s="148">
        <v>79089</v>
      </c>
      <c r="D17" s="148"/>
      <c r="E17" s="148">
        <v>67584</v>
      </c>
      <c r="F17" s="148"/>
      <c r="G17" s="148">
        <v>11505</v>
      </c>
      <c r="H17" s="149">
        <v>0.17</v>
      </c>
    </row>
    <row r="18" spans="1:8">
      <c r="B18" s="223"/>
      <c r="C18" s="103"/>
      <c r="D18" s="103"/>
      <c r="E18" s="103"/>
      <c r="F18" s="103"/>
      <c r="G18" s="103"/>
      <c r="H18" s="103"/>
    </row>
    <row r="19" spans="1:8" ht="15.75" thickBot="1">
      <c r="B19" s="35" t="s">
        <v>222</v>
      </c>
      <c r="C19" s="26">
        <v>10569</v>
      </c>
      <c r="D19" s="103"/>
      <c r="E19" s="26">
        <v>11926</v>
      </c>
      <c r="F19" s="103"/>
      <c r="G19" s="26">
        <v>-1357</v>
      </c>
      <c r="H19" s="31">
        <v>-0.114</v>
      </c>
    </row>
    <row r="20" spans="1:8" ht="15.75" thickBot="1">
      <c r="A20" s="15"/>
      <c r="B20" s="37" t="s">
        <v>362</v>
      </c>
      <c r="C20" s="28">
        <v>5207</v>
      </c>
      <c r="D20" s="103"/>
      <c r="E20" s="28">
        <v>4957</v>
      </c>
      <c r="F20" s="103"/>
      <c r="G20" s="28">
        <v>250</v>
      </c>
      <c r="H20" s="30">
        <v>5.0999999999999997E-2</v>
      </c>
    </row>
    <row r="21" spans="1:8" ht="15.75" thickBot="1">
      <c r="A21" s="15"/>
      <c r="B21" s="34" t="s">
        <v>220</v>
      </c>
      <c r="C21" s="26">
        <v>5362</v>
      </c>
      <c r="D21" s="103"/>
      <c r="E21" s="26">
        <v>6048</v>
      </c>
      <c r="F21" s="103"/>
      <c r="G21" s="26">
        <v>-686</v>
      </c>
      <c r="H21" s="31">
        <v>-0.113</v>
      </c>
    </row>
    <row r="22" spans="1:8" ht="15.75" thickBot="1">
      <c r="A22" s="15"/>
      <c r="B22" s="37" t="s">
        <v>221</v>
      </c>
      <c r="C22" s="28">
        <v>0</v>
      </c>
      <c r="D22" s="103"/>
      <c r="E22" s="28">
        <v>921</v>
      </c>
      <c r="F22" s="103"/>
      <c r="G22" s="28">
        <v>-921</v>
      </c>
      <c r="H22" s="30">
        <v>-1</v>
      </c>
    </row>
    <row r="23" spans="1:8">
      <c r="B23" s="186" t="s">
        <v>360</v>
      </c>
    </row>
    <row r="24" spans="1:8">
      <c r="B24" s="186" t="s">
        <v>361</v>
      </c>
    </row>
    <row r="25" spans="1:8">
      <c r="B25" s="187" t="s">
        <v>137</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43"/>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9.28515625" bestFit="1" customWidth="1"/>
    <col min="8" max="8" width="13" bestFit="1" customWidth="1"/>
  </cols>
  <sheetData>
    <row r="1" spans="1:8">
      <c r="B1" s="4"/>
    </row>
    <row r="3" spans="1:8">
      <c r="C3" s="7"/>
      <c r="D3" s="7" t="s">
        <v>28</v>
      </c>
      <c r="F3" s="7" t="s">
        <v>28</v>
      </c>
      <c r="G3" s="272" t="s">
        <v>138</v>
      </c>
      <c r="H3" s="272"/>
    </row>
    <row r="4" spans="1:8">
      <c r="B4" s="24" t="s">
        <v>115</v>
      </c>
      <c r="C4" s="231">
        <f>+Summary!C3</f>
        <v>45657</v>
      </c>
      <c r="D4" s="7" t="s">
        <v>28</v>
      </c>
      <c r="E4" s="231">
        <f>+Summary!E3</f>
        <v>45291</v>
      </c>
      <c r="F4" s="8"/>
      <c r="G4" s="270" t="s">
        <v>139</v>
      </c>
      <c r="H4" s="270" t="s">
        <v>29</v>
      </c>
    </row>
    <row r="5" spans="1:8" ht="15.75" thickBot="1">
      <c r="B5" s="34" t="s">
        <v>377</v>
      </c>
      <c r="C5" s="97">
        <v>50548</v>
      </c>
      <c r="E5" s="97">
        <v>46320</v>
      </c>
      <c r="G5" s="97">
        <v>4228</v>
      </c>
      <c r="H5" s="98">
        <v>9.0999999999999998E-2</v>
      </c>
    </row>
    <row r="6" spans="1:8" ht="15.75" thickBot="1">
      <c r="A6" s="264"/>
      <c r="B6" s="266" t="s">
        <v>223</v>
      </c>
      <c r="C6" s="99">
        <v>1194</v>
      </c>
      <c r="E6" s="99">
        <v>828</v>
      </c>
      <c r="G6" s="99">
        <v>367</v>
      </c>
      <c r="H6" s="100">
        <v>0.443</v>
      </c>
    </row>
    <row r="7" spans="1:8" ht="15.75" thickBot="1">
      <c r="B7" s="267" t="s">
        <v>224</v>
      </c>
      <c r="C7" s="97">
        <v>49354</v>
      </c>
      <c r="E7" s="97">
        <v>45492</v>
      </c>
      <c r="G7" s="97">
        <v>3861</v>
      </c>
      <c r="H7" s="98">
        <v>8.5000000000000006E-2</v>
      </c>
    </row>
    <row r="8" spans="1:8" ht="15.75" thickBot="1">
      <c r="B8" s="27" t="s">
        <v>383</v>
      </c>
      <c r="C8" s="99">
        <v>48701</v>
      </c>
      <c r="E8" s="99">
        <v>45322</v>
      </c>
      <c r="G8" s="99">
        <v>3379</v>
      </c>
      <c r="H8" s="100">
        <v>7.4999999999999997E-2</v>
      </c>
    </row>
    <row r="9" spans="1:8" ht="15.75" thickBot="1">
      <c r="B9" s="25" t="s">
        <v>382</v>
      </c>
      <c r="C9" s="97">
        <v>473</v>
      </c>
      <c r="E9" s="97">
        <v>0</v>
      </c>
      <c r="G9" s="97">
        <v>473</v>
      </c>
      <c r="H9" s="31" t="s">
        <v>37</v>
      </c>
    </row>
    <row r="10" spans="1:8" ht="15.75" thickBot="1">
      <c r="B10" s="27" t="s">
        <v>260</v>
      </c>
      <c r="C10" s="99">
        <v>180</v>
      </c>
      <c r="E10" s="99">
        <v>170</v>
      </c>
      <c r="G10" s="99">
        <v>10</v>
      </c>
      <c r="H10" s="100">
        <v>5.7000000000000002E-2</v>
      </c>
    </row>
    <row r="11" spans="1:8">
      <c r="B11" s="268"/>
      <c r="C11" s="20"/>
    </row>
    <row r="12" spans="1:8" ht="15.75" thickBot="1">
      <c r="B12" s="35" t="s">
        <v>367</v>
      </c>
      <c r="C12" s="262">
        <v>-1045</v>
      </c>
      <c r="E12" s="97">
        <v>-998</v>
      </c>
      <c r="G12" s="97">
        <v>-47</v>
      </c>
      <c r="H12" s="98">
        <v>4.7E-2</v>
      </c>
    </row>
    <row r="13" spans="1:8" ht="15.75" thickBot="1">
      <c r="B13" s="37" t="s">
        <v>368</v>
      </c>
      <c r="C13" s="99">
        <v>-1012</v>
      </c>
      <c r="E13" s="99">
        <v>-834</v>
      </c>
      <c r="G13" s="99">
        <v>-178</v>
      </c>
      <c r="H13" s="100">
        <v>0.21299999999999999</v>
      </c>
    </row>
    <row r="14" spans="1:8">
      <c r="B14" s="223"/>
      <c r="C14" s="20"/>
      <c r="H14" s="101"/>
    </row>
    <row r="15" spans="1:8" ht="15.75" thickBot="1">
      <c r="B15" s="35" t="s">
        <v>380</v>
      </c>
      <c r="C15" s="262">
        <v>50398</v>
      </c>
      <c r="E15" s="262">
        <v>46490</v>
      </c>
      <c r="G15" s="97">
        <v>3908</v>
      </c>
      <c r="H15" s="98">
        <v>8.4000000000000005E-2</v>
      </c>
    </row>
    <row r="16" spans="1:8">
      <c r="B16" s="223"/>
      <c r="C16" s="20"/>
      <c r="E16" s="20"/>
      <c r="H16" s="101"/>
    </row>
    <row r="17" spans="1:8" ht="15.75" thickBot="1">
      <c r="A17" s="15"/>
      <c r="B17" s="36" t="s">
        <v>369</v>
      </c>
      <c r="C17" s="99">
        <v>48920</v>
      </c>
      <c r="E17" s="99">
        <v>45190</v>
      </c>
      <c r="G17" s="99">
        <v>3729</v>
      </c>
      <c r="H17" s="100">
        <v>8.3000000000000004E-2</v>
      </c>
    </row>
    <row r="18" spans="1:8">
      <c r="B18" s="223"/>
      <c r="C18" s="20"/>
      <c r="H18" s="101"/>
    </row>
    <row r="19" spans="1:8" ht="15.75" thickBot="1">
      <c r="A19" s="265"/>
      <c r="B19" s="35" t="s">
        <v>389</v>
      </c>
      <c r="C19" s="262">
        <v>1462</v>
      </c>
      <c r="E19" s="262">
        <v>24</v>
      </c>
      <c r="G19" s="97">
        <v>1439</v>
      </c>
      <c r="H19" s="262">
        <v>0</v>
      </c>
    </row>
    <row r="20" spans="1:8">
      <c r="C20" s="20"/>
    </row>
    <row r="21" spans="1:8" ht="15.75" thickBot="1">
      <c r="A21" s="265"/>
      <c r="B21" s="35" t="s">
        <v>390</v>
      </c>
      <c r="C21" s="263">
        <v>50816</v>
      </c>
      <c r="D21" s="35"/>
      <c r="E21" s="263">
        <v>45516</v>
      </c>
      <c r="F21" s="35"/>
      <c r="G21" s="97">
        <f>+C21-E21</f>
        <v>5300</v>
      </c>
      <c r="H21" s="98">
        <f>+C21/E21-1</f>
        <v>0.11644256964583888</v>
      </c>
    </row>
    <row r="22" spans="1:8" ht="15.75" thickBot="1">
      <c r="A22" s="264"/>
      <c r="B22" s="27" t="s">
        <v>344</v>
      </c>
      <c r="C22" s="99">
        <v>20382</v>
      </c>
      <c r="E22" s="99">
        <v>18832</v>
      </c>
      <c r="G22" s="99">
        <v>1550</v>
      </c>
      <c r="H22" s="100">
        <v>8.2000000000000003E-2</v>
      </c>
    </row>
    <row r="23" spans="1:8" ht="15.75" thickBot="1">
      <c r="A23" s="264"/>
      <c r="B23" s="42" t="s">
        <v>259</v>
      </c>
      <c r="C23" s="97">
        <v>18315</v>
      </c>
      <c r="E23" s="97">
        <v>16933</v>
      </c>
      <c r="G23" s="97">
        <v>1381</v>
      </c>
      <c r="H23" s="98">
        <v>8.2000000000000003E-2</v>
      </c>
    </row>
    <row r="24" spans="1:8" ht="15.75" thickBot="1">
      <c r="A24" s="264"/>
      <c r="B24" s="43" t="s">
        <v>345</v>
      </c>
      <c r="C24" s="99">
        <v>2067</v>
      </c>
      <c r="E24" s="99">
        <v>1899</v>
      </c>
      <c r="G24" s="99">
        <v>168</v>
      </c>
      <c r="H24" s="100">
        <v>8.8999999999999996E-2</v>
      </c>
    </row>
    <row r="25" spans="1:8" ht="15.75" thickBot="1">
      <c r="A25" s="264"/>
      <c r="B25" s="25" t="s">
        <v>346</v>
      </c>
      <c r="C25" s="97">
        <v>20727</v>
      </c>
      <c r="E25" s="97">
        <v>17999</v>
      </c>
      <c r="G25" s="97">
        <v>2728</v>
      </c>
      <c r="H25" s="98">
        <v>0.152</v>
      </c>
    </row>
    <row r="26" spans="1:8" ht="15.75" thickBot="1">
      <c r="A26" s="264"/>
      <c r="B26" s="43" t="s">
        <v>257</v>
      </c>
      <c r="C26" s="99">
        <v>979</v>
      </c>
      <c r="E26" s="99">
        <v>787</v>
      </c>
      <c r="G26" s="99">
        <v>191</v>
      </c>
      <c r="H26" s="100">
        <v>0.24299999999999999</v>
      </c>
    </row>
    <row r="27" spans="1:8" ht="15.75" thickBot="1">
      <c r="A27" s="162"/>
      <c r="B27" s="42" t="s">
        <v>258</v>
      </c>
      <c r="C27" s="97">
        <v>19749</v>
      </c>
      <c r="E27" s="97">
        <v>17211</v>
      </c>
      <c r="G27" s="97">
        <v>2537</v>
      </c>
      <c r="H27" s="98">
        <v>0.14699999999999999</v>
      </c>
    </row>
    <row r="28" spans="1:8" ht="15.75" thickBot="1">
      <c r="A28" s="264"/>
      <c r="B28" s="27" t="s">
        <v>256</v>
      </c>
      <c r="C28" s="99">
        <v>7187</v>
      </c>
      <c r="E28" s="99">
        <v>7677</v>
      </c>
      <c r="G28" s="99">
        <v>-490</v>
      </c>
      <c r="H28" s="100">
        <v>-6.4000000000000001E-2</v>
      </c>
    </row>
    <row r="29" spans="1:8" ht="15.75" thickBot="1">
      <c r="A29" s="264"/>
      <c r="B29" s="25" t="s">
        <v>347</v>
      </c>
      <c r="C29" s="97">
        <v>2520</v>
      </c>
      <c r="E29" s="97">
        <v>1009</v>
      </c>
      <c r="G29" s="97">
        <v>1512</v>
      </c>
      <c r="H29" s="98">
        <v>1.4990000000000001</v>
      </c>
    </row>
    <row r="30" spans="1:8">
      <c r="A30" s="264"/>
      <c r="B30" s="152"/>
      <c r="C30" s="159"/>
      <c r="E30" s="159"/>
      <c r="G30" s="159"/>
      <c r="H30" s="160"/>
    </row>
    <row r="31" spans="1:8" ht="15.75" thickBot="1">
      <c r="A31" s="264"/>
      <c r="B31" s="35" t="s">
        <v>391</v>
      </c>
      <c r="C31" s="263"/>
      <c r="D31" s="35"/>
      <c r="E31" s="35"/>
      <c r="G31" s="97"/>
      <c r="H31" s="98"/>
    </row>
    <row r="32" spans="1:8" ht="15.75" thickBot="1">
      <c r="A32" s="264"/>
      <c r="B32" s="37" t="s">
        <v>295</v>
      </c>
      <c r="C32" s="99">
        <v>48389</v>
      </c>
      <c r="D32" s="223"/>
      <c r="E32" s="99">
        <v>43328</v>
      </c>
      <c r="F32" s="223"/>
      <c r="G32" s="99">
        <v>5061</v>
      </c>
      <c r="H32" s="100">
        <v>0.11700000000000001</v>
      </c>
    </row>
    <row r="33" spans="1:8" ht="15.75" thickBot="1">
      <c r="A33" s="264"/>
      <c r="B33" s="34" t="s">
        <v>296</v>
      </c>
      <c r="C33" s="97">
        <v>2173</v>
      </c>
      <c r="D33" s="223"/>
      <c r="E33" s="97">
        <v>2056</v>
      </c>
      <c r="F33" s="223"/>
      <c r="G33" s="97">
        <v>117</v>
      </c>
      <c r="H33" s="98">
        <v>5.7000000000000002E-2</v>
      </c>
    </row>
    <row r="34" spans="1:8" ht="15.75" thickBot="1">
      <c r="A34" s="264"/>
      <c r="B34" s="37" t="s">
        <v>297</v>
      </c>
      <c r="C34" s="99">
        <v>1299</v>
      </c>
      <c r="D34" s="223"/>
      <c r="E34" s="99">
        <v>1130</v>
      </c>
      <c r="F34" s="223"/>
      <c r="G34" s="99">
        <v>169</v>
      </c>
      <c r="H34" s="100">
        <v>0.15</v>
      </c>
    </row>
    <row r="35" spans="1:8">
      <c r="A35" s="264"/>
      <c r="B35" s="158"/>
      <c r="C35" s="159"/>
      <c r="E35" s="159"/>
      <c r="G35" s="159"/>
      <c r="H35" s="160"/>
    </row>
    <row r="36" spans="1:8" ht="15.75" thickBot="1">
      <c r="A36" s="15"/>
      <c r="B36" s="35" t="s">
        <v>298</v>
      </c>
      <c r="C36" s="159"/>
      <c r="E36" s="159"/>
      <c r="G36" s="159"/>
      <c r="H36" s="160"/>
    </row>
    <row r="37" spans="1:8" ht="15.75" thickBot="1">
      <c r="A37" s="15"/>
      <c r="B37" s="37" t="s">
        <v>295</v>
      </c>
      <c r="C37" s="259">
        <v>275</v>
      </c>
      <c r="D37" s="223"/>
      <c r="E37" s="259">
        <v>176</v>
      </c>
      <c r="F37" s="223"/>
      <c r="G37" s="259">
        <v>98</v>
      </c>
      <c r="H37" s="260">
        <v>0.55800000000000005</v>
      </c>
    </row>
    <row r="38" spans="1:8" ht="15.75" thickBot="1">
      <c r="A38" s="15"/>
      <c r="B38" s="34" t="s">
        <v>296</v>
      </c>
      <c r="C38" s="97">
        <v>97</v>
      </c>
      <c r="E38" s="97">
        <v>95</v>
      </c>
      <c r="G38" s="97">
        <v>2</v>
      </c>
      <c r="H38" s="98">
        <v>2.5000000000000001E-2</v>
      </c>
    </row>
    <row r="39" spans="1:8" ht="15.75" thickBot="1">
      <c r="A39" s="15"/>
      <c r="B39" s="37" t="s">
        <v>297</v>
      </c>
      <c r="C39" s="99">
        <v>640</v>
      </c>
      <c r="E39" s="99">
        <v>563</v>
      </c>
      <c r="G39" s="99">
        <v>77</v>
      </c>
      <c r="H39" s="100">
        <v>0.13700000000000001</v>
      </c>
    </row>
    <row r="40" spans="1:8">
      <c r="A40" s="15"/>
      <c r="B40" s="152"/>
      <c r="C40" s="159"/>
      <c r="E40" s="159"/>
      <c r="G40" s="159"/>
      <c r="H40" s="160"/>
    </row>
    <row r="41" spans="1:8">
      <c r="B41" s="269" t="s">
        <v>381</v>
      </c>
    </row>
    <row r="42" spans="1:8">
      <c r="B42" s="187" t="s">
        <v>137</v>
      </c>
    </row>
    <row r="43" spans="1:8">
      <c r="C43"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Credit</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Blanco Goldar, Angel Manuel</dc:creator>
  <cp:lastModifiedBy>Fojo Conde, Jose Antonio</cp:lastModifiedBy>
  <dcterms:created xsi:type="dcterms:W3CDTF">2019-02-21T12:44:47Z</dcterms:created>
  <dcterms:modified xsi:type="dcterms:W3CDTF">2025-01-27T17:57:43Z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