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V:\Departamento\7344-Planificacion_Estudios\R.Inversores\Presentaciones\2024\24.09 Resultados septiembre 2024\24.09 Excel información financiera\"/>
    </mc:Choice>
  </mc:AlternateContent>
  <xr:revisionPtr revIDLastSave="0" documentId="13_ncr:1_{7EF93206-3A0F-449C-8D0D-BD15B7FE7790}" xr6:coauthVersionLast="47" xr6:coauthVersionMax="47" xr10:uidLastSave="{00000000-0000-0000-0000-000000000000}"/>
  <bookViews>
    <workbookView xWindow="-120" yWindow="-120" windowWidth="29040" windowHeight="15720" tabRatio="881" firstSheet="1" activeTab="1" xr2:uid="{00000000-000D-0000-FFFF-FFFF00000000}"/>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Credit"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Glossary!$C$35</definedName>
    <definedName name="_Hlk514416712" localSheetId="14">Glossary!$C$36</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21" i="4" l="1"/>
  <c r="H21" i="4"/>
  <c r="G5" i="11" l="1"/>
  <c r="H5" i="11"/>
</calcChain>
</file>

<file path=xl/sharedStrings.xml><?xml version="1.0" encoding="utf-8"?>
<sst xmlns="http://schemas.openxmlformats.org/spreadsheetml/2006/main" count="668" uniqueCount="397">
  <si>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</si>
  <si>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</si>
  <si>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</si>
  <si>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</si>
  <si>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</si>
  <si>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</si>
  <si>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</si>
  <si>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</si>
  <si>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</si>
  <si>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</si>
  <si>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</si>
  <si>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</si>
  <si>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</si>
  <si>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</si>
  <si>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</si>
  <si>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</si>
  <si>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</si>
  <si>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</si>
  <si>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</si>
  <si>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</si>
  <si>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</si>
  <si>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</si>
  <si>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</si>
  <si>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</si>
  <si>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</si>
  <si>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</si>
  <si>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</si>
  <si>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</si>
  <si>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</si>
  <si>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</si>
  <si>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</si>
  <si>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</si>
  <si>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</si>
  <si>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</si>
  <si>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</si>
  <si>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</si>
  <si>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</si>
  <si>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</si>
  <si>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</si>
  <si>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</si>
  <si>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</si>
  <si>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</si>
  <si>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</si>
  <si>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</si>
  <si>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</si>
  <si>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</si>
  <si>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</si>
  <si>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</si>
  <si>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</si>
  <si>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</si>
  <si>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</si>
  <si>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</si>
  <si>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</si>
  <si>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</si>
  <si>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</si>
  <si>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</si>
  <si>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</si>
  <si>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</si>
  <si>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</si>
  <si>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</si>
  <si>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</si>
  <si>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</si>
  <si>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</si>
  <si>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</si>
  <si>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</si>
  <si>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</si>
  <si>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</si>
  <si>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</si>
  <si>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</si>
  <si>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</si>
  <si>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</si>
  <si>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</si>
  <si>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</si>
  <si>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</si>
  <si>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</si>
  <si>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</si>
  <si>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</si>
  <si>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</si>
  <si>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</si>
  <si>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</si>
  <si>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</si>
  <si>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</si>
  <si>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</si>
  <si>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</si>
  <si>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</si>
  <si>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</si>
  <si>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</si>
  <si>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</si>
  <si>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</si>
  <si>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</si>
  <si>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</si>
  <si>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</si>
  <si>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</si>
  <si>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</si>
  <si>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</si>
  <si>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</si>
  <si>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</si>
  <si>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</si>
  <si>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</si>
  <si>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</si>
  <si>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</si>
  <si>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</si>
  <si>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</si>
  <si>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</si>
  <si>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</si>
  <si>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</si>
  <si>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</si>
  <si>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</si>
  <si>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</si>
  <si>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</si>
  <si>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</si>
  <si>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</si>
  <si>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</si>
  <si>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</si>
  <si>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</si>
  <si>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</si>
  <si>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</si>
  <si>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</si>
  <si>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</si>
  <si>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</si>
  <si>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</si>
  <si>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</si>
  <si>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</si>
  <si>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</si>
  <si>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</si>
  <si>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</si>
  <si>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</si>
  <si>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</si>
  <si>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</si>
  <si>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</si>
  <si>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</si>
  <si>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</si>
  <si>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</si>
  <si>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</si>
  <si>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</si>
  <si>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</si>
  <si>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</si>
  <si>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</si>
  <si>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</si>
  <si>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</si>
  <si>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</si>
  <si>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</si>
  <si>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</si>
  <si>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</si>
  <si>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</si>
  <si>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</si>
  <si>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</si>
  <si>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</si>
  <si>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</si>
  <si>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</si>
  <si>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</si>
  <si>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</si>
  <si>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</si>
  <si>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</si>
  <si>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</si>
  <si>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</si>
  <si>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</si>
  <si>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</si>
  <si>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</si>
  <si>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</si>
  <si>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</si>
  <si>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</si>
  <si>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</si>
  <si>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</si>
  <si>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</si>
  <si>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</si>
  <si>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</si>
  <si>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</si>
  <si>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</si>
  <si>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</si>
  <si>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</si>
  <si>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</si>
  <si>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</si>
  <si>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</si>
  <si>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</si>
  <si>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</si>
  <si>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</si>
  <si>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</si>
  <si>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</si>
  <si>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</si>
  <si>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</si>
  <si>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</si>
  <si>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</si>
  <si>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</si>
  <si>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</si>
  <si>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</si>
  <si>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</si>
  <si>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</si>
  <si>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</si>
  <si>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</si>
  <si>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</si>
  <si>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</si>
  <si>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</si>
  <si>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</si>
  <si>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</si>
  <si>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</si>
  <si>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</si>
  <si>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</si>
  <si>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</si>
  <si>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</si>
  <si>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</si>
  <si>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</si>
  <si>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</si>
  <si>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</si>
  <si>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</si>
  <si>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</si>
  <si>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</si>
  <si>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</si>
  <si>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</si>
  <si>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</si>
  <si>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</si>
  <si>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</si>
  <si>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</si>
  <si>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</si>
  <si>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</si>
  <si>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</si>
  <si>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</si>
  <si>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</si>
  <si>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</si>
  <si>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</si>
  <si>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Interbank</t>
  </si>
  <si>
    <t>Central banks (ECB)</t>
  </si>
  <si>
    <t>Wholesale resources</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</si>
  <si>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</si>
  <si>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</si>
  <si>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</si>
  <si>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</si>
  <si>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</si>
  <si>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</si>
  <si>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</si>
  <si>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</si>
  <si>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</si>
  <si>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</si>
  <si>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</si>
  <si>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</si>
  <si>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</si>
  <si>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</si>
  <si>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</si>
  <si>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</si>
  <si>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</si>
  <si>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</si>
  <si>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</si>
  <si>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</si>
  <si>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</si>
  <si>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</si>
  <si>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</si>
  <si>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</si>
  <si>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Foreclosed assets over total assets ratio</t>
  </si>
  <si>
    <t>NPA (Non-performing Assets)</t>
  </si>
  <si>
    <t>NPA (Non-performing Assets) ratio</t>
  </si>
  <si>
    <t>NPA (Non-performing Assets) coverage ratio</t>
  </si>
  <si>
    <t>RWA (Risk Weighted Assets) density</t>
  </si>
  <si>
    <t>Quotient between risk-weighted assets (phase-in) and total assets</t>
  </si>
  <si>
    <t>Liquid assets</t>
  </si>
  <si>
    <t>LTD (Loan to Deposits) ratio</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</si>
  <si>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</si>
  <si>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</si>
  <si>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</si>
  <si>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</si>
  <si>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</si>
  <si>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</si>
  <si>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</si>
  <si>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Breakdown of foreclosed assets by type</t>
  </si>
  <si>
    <t>Retail deposit from customers</t>
  </si>
  <si>
    <t>Net Stable Funding Ratio (NSFR)</t>
  </si>
  <si>
    <t>Non residential</t>
  </si>
  <si>
    <t>Risk Weighted Assets</t>
  </si>
  <si>
    <t>Total capital ratio</t>
  </si>
  <si>
    <t>Total (1+2)</t>
  </si>
  <si>
    <t>Units</t>
  </si>
  <si>
    <t xml:space="preserve">Total Capital </t>
  </si>
  <si>
    <t>Risk Weighted Assets (RWA)</t>
  </si>
  <si>
    <t>Alternative Performance Measures (APMs)</t>
  </si>
  <si>
    <t>Structured products</t>
  </si>
  <si>
    <t>INCOME STATEMENT</t>
  </si>
  <si>
    <t>RISK MANAGEMENT</t>
  </si>
  <si>
    <t>LIQUIDITY</t>
  </si>
  <si>
    <t>SOLVENCY</t>
  </si>
  <si>
    <t>OTHER INFORMATION</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</si>
  <si>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</si>
  <si>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</si>
  <si>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</si>
  <si>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</si>
  <si>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</si>
  <si>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</si>
  <si>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</si>
  <si>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</si>
  <si>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</si>
  <si>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</si>
  <si>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</si>
  <si>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</si>
  <si>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</si>
  <si>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</si>
  <si>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</si>
  <si>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</si>
  <si>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</si>
  <si>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</si>
  <si>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</si>
  <si>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</si>
  <si>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</si>
  <si>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</si>
  <si>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foreclosed assets</t>
  </si>
  <si>
    <t>Total retail funds (1+2)</t>
  </si>
  <si>
    <t>Off-balance sheet funds</t>
  </si>
  <si>
    <t>Off-balance sheet funds (2)</t>
  </si>
  <si>
    <t>BALANCE SHEET</t>
  </si>
  <si>
    <t>Total equity</t>
  </si>
  <si>
    <t>Retail deposits from customers (1)</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</si>
  <si>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</si>
  <si>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</si>
  <si>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</si>
  <si>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</si>
  <si>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</si>
  <si>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</si>
  <si>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</si>
  <si>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</si>
  <si>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</si>
  <si>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</si>
  <si>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</si>
  <si>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</si>
  <si>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</si>
  <si>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</si>
  <si>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</si>
  <si>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</si>
  <si>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</si>
  <si>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</si>
  <si>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</si>
  <si>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</si>
  <si>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</si>
  <si>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</si>
  <si>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</si>
  <si>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</si>
  <si>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</si>
  <si>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</si>
  <si>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</si>
  <si>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</si>
  <si>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</si>
  <si>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</si>
  <si>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</si>
  <si>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</si>
  <si>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</si>
  <si>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</si>
  <si>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</si>
  <si>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</si>
  <si>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</si>
  <si>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</si>
  <si>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</si>
  <si>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</si>
  <si>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</si>
  <si>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</si>
  <si>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</si>
  <si>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</si>
  <si>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</si>
  <si>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</si>
  <si>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Agents</t>
  </si>
  <si>
    <t xml:space="preserve">  Revaluation reserves</t>
  </si>
  <si>
    <t xml:space="preserve">Financial liabilities designed at fair value </t>
  </si>
  <si>
    <t>Financial liabilities at amortised cost through profit and loss</t>
  </si>
  <si>
    <t xml:space="preserve">  Other long-term obligations to employee</t>
  </si>
  <si>
    <t>n.a.</t>
  </si>
  <si>
    <t>From off-balance sheet funds and insurance products</t>
  </si>
  <si>
    <t>* Includes discrecionary portfolio management</t>
  </si>
  <si>
    <t>** Consists of both covered bonds and hybrid intruments issuances</t>
  </si>
  <si>
    <t>Issuances**</t>
  </si>
  <si>
    <t>Investment funds*</t>
  </si>
  <si>
    <t>Insurance products*</t>
  </si>
  <si>
    <t>Gains or (-) losses on financial assets and liabilities designated at fair value through profit or loss, net</t>
  </si>
  <si>
    <t>Cost to income ratio*</t>
  </si>
  <si>
    <t>Valuation adjustments to customers</t>
  </si>
  <si>
    <t>o.w impairment losses to customers</t>
  </si>
  <si>
    <t>Performing credit portfolio</t>
  </si>
  <si>
    <t>Impairment losses of credit to customers</t>
  </si>
  <si>
    <t>Impairment losses of credit to customers and foreclosed assets</t>
  </si>
  <si>
    <t>Sum of the gross amounts corresponding to impaired assets in credit to customers and foreclosed assets</t>
  </si>
  <si>
    <t>Quotient between impairment losses of credit to customers and foreclosed assets and total non-performing assets</t>
  </si>
  <si>
    <t>Quotient between impairment losses on credit to customers and impaired assets thereof</t>
  </si>
  <si>
    <t xml:space="preserve">Quotient between non-performing assets (NPAs) and the sum of impairment losses of credit to customers, foreclosed assets and debt securities plus capital, share premium and reserves </t>
  </si>
  <si>
    <t>Credit to customers</t>
  </si>
  <si>
    <t xml:space="preserve">*Cost to income excluding attainment costs and temporary lien of credit institutions and financial credit establishments as of sep-24: 46,5% </t>
  </si>
  <si>
    <t xml:space="preserve">Credit (net) </t>
  </si>
  <si>
    <t>Quotient between impaired assets (gross) in credit to customers and credit to customers (gross) excluding other assets</t>
  </si>
  <si>
    <t>Quotient between non-performing assets (NPAs) and the sum of credit to customers (gross) excluding other assets plus foreclosed assets (gross)</t>
  </si>
  <si>
    <t xml:space="preserve">Credit to customers (gross) </t>
  </si>
  <si>
    <t>*Corresponds to one-off activities on loans and advances to customers: Guarantees given, advance to Social Security due to extra payment (only in June)…</t>
  </si>
  <si>
    <t>Debt instruments associated with credit operations</t>
  </si>
  <si>
    <t>Loans to customers</t>
  </si>
  <si>
    <t>Difference between the average yield of performing credit portfolio and average cost of deposits</t>
  </si>
  <si>
    <t xml:space="preserve">Credit to customers (gross) excluding other assets minus impaired assets in credit to customers </t>
  </si>
  <si>
    <t>Sum of credit to customers, plus retail customer funds (retail customer deposits + Off-balance sheet funds)</t>
  </si>
  <si>
    <t>Quotient between credit to customers and retail deposits from customers</t>
  </si>
  <si>
    <t>Credit</t>
  </si>
  <si>
    <t>Reverse repurchase agreements (RRP)</t>
  </si>
  <si>
    <t>Breakdown by segment of credit to customers (net)+RRP</t>
  </si>
  <si>
    <t>Breakdown by stage of credit to customers (gross)+RRP</t>
  </si>
  <si>
    <t>30-09-2023 (*)</t>
  </si>
  <si>
    <t>Loans and advances to customers (net) plus debt instruments associated with credit operations minus reserve repurchase agreements</t>
  </si>
  <si>
    <t>Quotient between credit to customers plus reserve repurchase agreements and deposits from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</si>
</sst>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3">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sz val="8"/>
      <name val="Calibri"/>
      <family val="2"/>
      <scheme val="minor"/>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78">
    <xf numFmtId="0" fontId="0" fillId="0" borderId="0" xfId="0"/>
    <xf numFmtId="165" fontId="0" fillId="0" borderId="0" xfId="0" applyNumberFormat="1"/>
    <xf numFmtId="0" fontId="0" fillId="0" borderId="0" xfId="0" applyAlignment="1">
      <alignment horizontal="center"/>
    </xf>
    <xf numFmtId="0" fontId="3" fillId="0" borderId="0" xfId="0" applyFont="1" applyAlignment="1">
      <alignment horizontal="left"/>
    </xf>
    <xf numFmtId="0" fontId="2" fillId="0" borderId="0" xfId="0" applyFont="1"/>
    <xf numFmtId="167" fontId="0" fillId="0" borderId="0" xfId="0" applyNumberFormat="1"/>
    <xf numFmtId="0" fontId="8" fillId="0" borderId="0" xfId="5" applyFont="1" applyAlignment="1">
      <alignment horizontal="right"/>
    </xf>
    <xf numFmtId="0" fontId="4" fillId="0" borderId="0" xfId="5" quotePrefix="1" applyFont="1"/>
    <xf numFmtId="0" fontId="7" fillId="0" borderId="0" xfId="5"/>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6" xfId="0" applyFont="1" applyFill="1" applyBorder="1" applyAlignment="1">
      <alignment horizontal="left" vertical="center" indent="2"/>
    </xf>
    <xf numFmtId="0" fontId="21" fillId="11" borderId="0" xfId="0" applyFont="1" applyFill="1"/>
    <xf numFmtId="17" fontId="22" fillId="12" borderId="0" xfId="0" applyNumberFormat="1" applyFont="1" applyFill="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applyAlignment="1">
      <alignment wrapText="1"/>
    </xf>
    <xf numFmtId="0" fontId="26" fillId="7" borderId="0" xfId="0" applyFont="1" applyFill="1"/>
    <xf numFmtId="0" fontId="26" fillId="0" borderId="0" xfId="0" applyFont="1"/>
    <xf numFmtId="0" fontId="29" fillId="2" borderId="0" xfId="0" applyFont="1" applyFill="1" applyAlignment="1">
      <alignment wrapText="1" shrinkToFit="1"/>
    </xf>
    <xf numFmtId="0" fontId="33" fillId="2" borderId="0" xfId="0" applyFont="1" applyFill="1"/>
    <xf numFmtId="0" fontId="31" fillId="2" borderId="0" xfId="0" applyFont="1" applyFill="1" applyAlignment="1">
      <alignment horizontal="left" vertical="center" wrapText="1" indent="2"/>
    </xf>
    <xf numFmtId="0" fontId="31" fillId="2" borderId="0" xfId="0" applyFont="1" applyFill="1" applyAlignment="1">
      <alignment horizontal="left" vertical="center" wrapText="1" indent="4"/>
    </xf>
    <xf numFmtId="0" fontId="31" fillId="2" borderId="0" xfId="0" applyFont="1" applyFill="1" applyAlignment="1">
      <alignment horizontal="left" vertical="center" wrapText="1" indent="3"/>
    </xf>
    <xf numFmtId="0" fontId="31" fillId="2" borderId="0" xfId="0" applyFont="1" applyFill="1" applyAlignment="1">
      <alignment horizontal="left" vertical="center" wrapText="1" indent="1"/>
    </xf>
    <xf numFmtId="0" fontId="35" fillId="2" borderId="0" xfId="0" applyFont="1" applyFill="1"/>
    <xf numFmtId="0" fontId="33" fillId="0" borderId="0" xfId="0" applyFont="1"/>
    <xf numFmtId="0" fontId="18" fillId="2" borderId="0" xfId="0" applyFont="1" applyFill="1" applyAlignment="1">
      <alignment horizontal="left" vertical="center" wrapText="1"/>
    </xf>
    <xf numFmtId="0" fontId="31" fillId="2" borderId="0" xfId="0" applyFont="1" applyFill="1" applyAlignment="1">
      <alignment horizontal="left" vertical="center" wrapText="1"/>
    </xf>
    <xf numFmtId="0" fontId="36" fillId="2" borderId="0" xfId="0" applyFont="1" applyFill="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Alignment="1">
      <alignment vertical="center" wrapText="1"/>
    </xf>
    <xf numFmtId="169" fontId="28" fillId="2" borderId="0" xfId="0" applyNumberFormat="1" applyFont="1" applyFill="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Alignment="1">
      <alignment vertical="center"/>
    </xf>
    <xf numFmtId="169" fontId="28" fillId="2" borderId="0" xfId="0" applyNumberFormat="1" applyFont="1" applyFill="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0" fontId="42" fillId="0" borderId="0" xfId="5" quotePrefix="1" applyFont="1"/>
    <xf numFmtId="0" fontId="43" fillId="0" borderId="0" xfId="5" applyFont="1"/>
    <xf numFmtId="0" fontId="44" fillId="0" borderId="0" xfId="5" quotePrefix="1" applyFont="1"/>
    <xf numFmtId="0" fontId="45" fillId="0" borderId="0" xfId="5" applyFont="1"/>
    <xf numFmtId="172" fontId="33" fillId="0" borderId="0" xfId="1" applyNumberFormat="1" applyFo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Alignment="1">
      <alignment horizontal="right"/>
    </xf>
    <xf numFmtId="0" fontId="0" fillId="0" borderId="0" xfId="0" applyAlignment="1">
      <alignment horizontal="right"/>
    </xf>
    <xf numFmtId="166" fontId="46" fillId="0" borderId="0" xfId="0" applyNumberFormat="1" applyFont="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xf numFmtId="0" fontId="32" fillId="0" borderId="0" xfId="0" applyFont="1"/>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Alignment="1">
      <alignment horizontal="left" vertical="center" indent="4"/>
    </xf>
    <xf numFmtId="0" fontId="39" fillId="2" borderId="0" xfId="0" applyFont="1" applyFill="1" applyAlignment="1">
      <alignment horizontal="center" vertical="center"/>
    </xf>
    <xf numFmtId="0" fontId="38" fillId="0" borderId="0" xfId="0" applyFont="1" applyAlignment="1">
      <alignment horizontal="right"/>
    </xf>
    <xf numFmtId="0" fontId="0" fillId="2" borderId="0" xfId="0" applyFill="1"/>
    <xf numFmtId="170" fontId="18" fillId="10" borderId="0" xfId="2" applyNumberFormat="1" applyFont="1" applyFill="1" applyBorder="1" applyAlignment="1">
      <alignment horizontal="right" vertical="center"/>
    </xf>
    <xf numFmtId="0" fontId="36" fillId="9" borderId="0" xfId="0" applyFont="1" applyFill="1" applyAlignment="1">
      <alignment horizontal="left" vertical="center" wrapText="1"/>
    </xf>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Border="1"/>
    <xf numFmtId="0" fontId="0" fillId="10" borderId="0" xfId="0" applyFill="1"/>
    <xf numFmtId="172" fontId="33" fillId="0" borderId="0" xfId="1" applyNumberFormat="1" applyFont="1" applyFill="1"/>
    <xf numFmtId="0" fontId="18" fillId="9" borderId="0" xfId="0" applyFont="1" applyFill="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Alignment="1">
      <alignment horizontal="left"/>
    </xf>
    <xf numFmtId="0" fontId="18" fillId="2" borderId="0" xfId="0" applyFont="1" applyFill="1"/>
    <xf numFmtId="0" fontId="18" fillId="0" borderId="0" xfId="0" applyFont="1" applyAlignment="1">
      <alignment horizontal="left" vertical="center"/>
    </xf>
    <xf numFmtId="3" fontId="28" fillId="0" borderId="0" xfId="0" applyNumberFormat="1" applyFont="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57" fillId="0" borderId="0" xfId="7" applyFont="1" applyAlignment="1" applyProtection="1"/>
    <xf numFmtId="171" fontId="28" fillId="0" borderId="0" xfId="0" applyNumberFormat="1" applyFont="1" applyAlignment="1">
      <alignment horizontal="center"/>
    </xf>
    <xf numFmtId="0" fontId="28" fillId="0" borderId="0" xfId="0" applyFont="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Alignment="1">
      <alignment horizontal="left" vertical="center" wrapText="1"/>
    </xf>
    <xf numFmtId="0" fontId="31" fillId="0" borderId="7" xfId="0" applyFont="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xf numFmtId="0" fontId="34" fillId="0" borderId="10" xfId="0" applyFont="1" applyBorder="1"/>
    <xf numFmtId="0" fontId="28" fillId="10" borderId="21" xfId="0" applyFont="1" applyFill="1" applyBorder="1"/>
    <xf numFmtId="166" fontId="45" fillId="0" borderId="0" xfId="0" applyNumberFormat="1" applyFont="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Alignment="1">
      <alignment horizontal="center" vertical="center"/>
    </xf>
    <xf numFmtId="14" fontId="39" fillId="4" borderId="0" xfId="0" applyNumberFormat="1" applyFont="1" applyFill="1" applyAlignment="1">
      <alignment horizontal="center" vertical="center" wrapText="1"/>
    </xf>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7" fillId="0" borderId="4" xfId="0" applyFont="1" applyBorder="1" applyAlignment="1">
      <alignment horizontal="center" vertical="center"/>
    </xf>
    <xf numFmtId="0" fontId="33" fillId="0" borderId="4" xfId="0" applyFont="1" applyBorder="1" applyAlignment="1">
      <alignment horizontal="center" vertical="center"/>
    </xf>
    <xf numFmtId="0" fontId="60" fillId="0" borderId="0" xfId="0" applyFont="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0" fontId="27" fillId="0" borderId="0" xfId="0" applyNumberFormat="1" applyFont="1"/>
    <xf numFmtId="0" fontId="16" fillId="4" borderId="0" xfId="0" applyFont="1" applyFill="1" applyAlignment="1">
      <alignment vertical="center"/>
    </xf>
    <xf numFmtId="170" fontId="18" fillId="0" borderId="6" xfId="2" applyNumberFormat="1" applyFont="1" applyFill="1" applyBorder="1" applyAlignment="1">
      <alignment vertical="center"/>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2" fillId="0" borderId="0" xfId="0" applyFont="1" applyAlignment="1">
      <alignment horizontal="right"/>
    </xf>
    <xf numFmtId="170" fontId="34" fillId="10" borderId="0" xfId="2" applyNumberFormat="1" applyFont="1" applyFill="1" applyBorder="1" applyAlignment="1">
      <alignment horizontal="right" vertical="center"/>
    </xf>
    <xf numFmtId="170" fontId="27" fillId="0" borderId="0" xfId="0" applyNumberFormat="1" applyFont="1"/>
    <xf numFmtId="9" fontId="27" fillId="2" borderId="13" xfId="2" applyFont="1" applyFill="1" applyBorder="1" applyAlignment="1">
      <alignment horizontal="right" vertical="center"/>
    </xf>
    <xf numFmtId="170" fontId="41" fillId="4" borderId="24" xfId="2" applyNumberFormat="1" applyFont="1" applyFill="1" applyBorder="1" applyAlignment="1">
      <alignment horizontal="right" vertical="center"/>
    </xf>
    <xf numFmtId="170" fontId="41" fillId="4" borderId="25" xfId="2" applyNumberFormat="1" applyFont="1" applyFill="1" applyBorder="1" applyAlignment="1">
      <alignment horizontal="right" vertical="center"/>
    </xf>
    <xf numFmtId="168" fontId="41"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8" fillId="10" borderId="6" xfId="0" applyFont="1" applyFill="1" applyBorder="1" applyAlignment="1">
      <alignment horizontal="left" vertical="center" wrapText="1"/>
    </xf>
    <xf numFmtId="171" fontId="18" fillId="0" borderId="6" xfId="1" applyNumberFormat="1" applyFont="1" applyFill="1" applyBorder="1" applyAlignment="1">
      <alignment vertical="center"/>
    </xf>
    <xf numFmtId="171" fontId="18" fillId="9" borderId="6" xfId="0" applyNumberFormat="1" applyFont="1" applyFill="1" applyBorder="1" applyAlignment="1">
      <alignment horizontal="left" vertical="center"/>
    </xf>
    <xf numFmtId="0" fontId="13" fillId="0" borderId="0" xfId="0" applyFont="1" applyAlignment="1">
      <alignment horizontal="left"/>
    </xf>
    <xf numFmtId="0" fontId="61" fillId="0" borderId="0" xfId="0" applyFont="1" applyAlignment="1">
      <alignment horizontal="left"/>
    </xf>
    <xf numFmtId="0" fontId="18" fillId="10" borderId="6" xfId="0" applyFont="1" applyFill="1" applyBorder="1" applyAlignment="1">
      <alignment horizontal="left" vertical="center" indent="3"/>
    </xf>
    <xf numFmtId="0" fontId="18" fillId="9" borderId="6" xfId="0" applyFont="1" applyFill="1" applyBorder="1" applyAlignment="1">
      <alignment horizontal="left" vertical="center" indent="3"/>
    </xf>
    <xf numFmtId="0" fontId="18" fillId="9" borderId="0" xfId="0" applyFont="1" applyFill="1" applyAlignment="1">
      <alignment horizontal="left" vertical="center" indent="3"/>
    </xf>
    <xf numFmtId="0" fontId="31" fillId="0" borderId="0" xfId="0" applyFont="1"/>
    <xf numFmtId="17" fontId="17" fillId="4" borderId="0" xfId="0" applyNumberFormat="1" applyFont="1" applyFill="1" applyAlignment="1">
      <alignment horizontal="center" vertical="center"/>
    </xf>
    <xf numFmtId="0" fontId="17" fillId="4" borderId="0" xfId="0" applyFont="1" applyFill="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xf numFmtId="0" fontId="9" fillId="0" borderId="0" xfId="0" applyFont="1" applyFill="1"/>
    <xf numFmtId="0" fontId="2" fillId="0" borderId="0" xfId="0" applyFont="1" applyFill="1"/>
    <xf numFmtId="0" fontId="0" fillId="0" borderId="0" xfId="0" applyFill="1"/>
  </cellXfs>
  <cellStyles count="8">
    <cellStyle name="Hipervínculo" xfId="7" builtinId="8"/>
    <cellStyle name="Millares" xfId="1" builtinId="3"/>
    <cellStyle name="Normal" xfId="0" builtinId="0"/>
    <cellStyle name="Normal 12" xfId="6" xr:uid="{00000000-0005-0000-0000-000003000000}"/>
    <cellStyle name="Normal 18" xfId="4" xr:uid="{00000000-0005-0000-0000-000004000000}"/>
    <cellStyle name="Normal 2 2" xfId="5" xr:uid="{00000000-0005-0000-0000-000005000000}"/>
    <cellStyle name="Normal 4" xfId="3" xr:uid="{00000000-0005-0000-0000-000006000000}"/>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418172</xdr:colOff>
      <xdr:row>9</xdr:row>
      <xdr:rowOff>116300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3" t="s">
        <v>19</v>
      </c>
      <c r="H4" s="9" t="s">
        <v>19</v>
      </c>
      <c r="I4" s="9" t="s">
        <v>19</v>
      </c>
      <c r="J4" s="9" t="s">
        <v>19</v>
      </c>
      <c r="K4" s="9" t="s">
        <v>19</v>
      </c>
    </row>
    <row r="5" spans="2:12">
      <c r="B5" t="s">
        <v>2</v>
      </c>
      <c r="F5" s="2" t="s">
        <v>19</v>
      </c>
      <c r="G5" s="14" t="s">
        <v>19</v>
      </c>
      <c r="H5" s="9" t="s">
        <v>19</v>
      </c>
      <c r="I5" s="9" t="s">
        <v>19</v>
      </c>
      <c r="J5" s="9" t="s">
        <v>19</v>
      </c>
      <c r="K5" s="9" t="s">
        <v>19</v>
      </c>
      <c r="L5" s="2" t="s">
        <v>19</v>
      </c>
    </row>
    <row r="6" spans="2:12">
      <c r="B6" t="s">
        <v>3</v>
      </c>
      <c r="F6" s="2" t="s">
        <v>19</v>
      </c>
      <c r="G6" s="9" t="s">
        <v>19</v>
      </c>
      <c r="H6" s="9" t="s">
        <v>19</v>
      </c>
      <c r="I6" s="9" t="s">
        <v>19</v>
      </c>
      <c r="J6" s="9" t="s">
        <v>19</v>
      </c>
      <c r="K6" s="9" t="s">
        <v>19</v>
      </c>
    </row>
    <row r="7" spans="2:12">
      <c r="B7" t="s">
        <v>4</v>
      </c>
      <c r="F7" s="2" t="s">
        <v>19</v>
      </c>
      <c r="G7" s="2" t="s">
        <v>19</v>
      </c>
      <c r="H7" s="9" t="s">
        <v>19</v>
      </c>
      <c r="I7" s="9" t="s">
        <v>19</v>
      </c>
      <c r="J7" s="9" t="s">
        <v>19</v>
      </c>
      <c r="K7" s="9" t="s">
        <v>19</v>
      </c>
    </row>
    <row r="8" spans="2:12">
      <c r="B8" t="s">
        <v>5</v>
      </c>
      <c r="F8" s="2" t="s">
        <v>19</v>
      </c>
      <c r="G8" s="2" t="s">
        <v>19</v>
      </c>
      <c r="H8" s="9" t="s">
        <v>19</v>
      </c>
      <c r="I8" s="9" t="s">
        <v>19</v>
      </c>
      <c r="J8" s="9" t="s">
        <v>19</v>
      </c>
      <c r="K8" s="9" t="s">
        <v>19</v>
      </c>
    </row>
    <row r="9" spans="2:12">
      <c r="B9" t="s">
        <v>32</v>
      </c>
      <c r="F9" s="2"/>
      <c r="G9" s="2"/>
      <c r="H9" s="2" t="s">
        <v>19</v>
      </c>
      <c r="I9" s="9"/>
      <c r="J9" s="9"/>
      <c r="K9" s="9"/>
    </row>
    <row r="10" spans="2:12">
      <c r="B10" t="s">
        <v>6</v>
      </c>
      <c r="F10" s="2" t="s">
        <v>19</v>
      </c>
      <c r="G10" s="2" t="s">
        <v>19</v>
      </c>
      <c r="H10" s="9" t="s">
        <v>19</v>
      </c>
      <c r="I10" s="2" t="s">
        <v>19</v>
      </c>
      <c r="K10" s="9" t="s">
        <v>19</v>
      </c>
    </row>
    <row r="11" spans="2:12">
      <c r="B11" t="s">
        <v>7</v>
      </c>
      <c r="F11" s="2" t="s">
        <v>19</v>
      </c>
      <c r="G11" s="2" t="s">
        <v>19</v>
      </c>
      <c r="H11" s="9" t="s">
        <v>19</v>
      </c>
      <c r="I11" s="9" t="s">
        <v>19</v>
      </c>
      <c r="J11" s="10" t="s">
        <v>19</v>
      </c>
      <c r="K11" s="9" t="s">
        <v>19</v>
      </c>
    </row>
    <row r="12" spans="2:12">
      <c r="B12" t="s">
        <v>27</v>
      </c>
      <c r="F12" s="2" t="s">
        <v>19</v>
      </c>
      <c r="G12" s="2" t="s">
        <v>19</v>
      </c>
      <c r="H12" s="9" t="s">
        <v>19</v>
      </c>
      <c r="I12" s="9" t="s">
        <v>19</v>
      </c>
      <c r="J12" s="9" t="s">
        <v>19</v>
      </c>
      <c r="K12" s="9" t="s">
        <v>19</v>
      </c>
      <c r="L12" s="2" t="s">
        <v>19</v>
      </c>
    </row>
    <row r="13" spans="2:12">
      <c r="B13" t="s">
        <v>23</v>
      </c>
      <c r="F13" s="2" t="s">
        <v>19</v>
      </c>
      <c r="J13" s="10" t="s">
        <v>19</v>
      </c>
      <c r="K13" s="10" t="s">
        <v>19</v>
      </c>
    </row>
    <row r="14" spans="2:12">
      <c r="B14" t="s">
        <v>8</v>
      </c>
      <c r="F14" s="2" t="s">
        <v>19</v>
      </c>
      <c r="G14" s="2" t="s">
        <v>19</v>
      </c>
      <c r="J14" s="2"/>
      <c r="K14" s="10" t="s">
        <v>19</v>
      </c>
    </row>
    <row r="15" spans="2:12">
      <c r="B15" t="s">
        <v>25</v>
      </c>
      <c r="F15" s="2" t="s">
        <v>19</v>
      </c>
      <c r="H15" s="10" t="s">
        <v>19</v>
      </c>
      <c r="J15" s="2"/>
      <c r="K15" s="2"/>
    </row>
    <row r="16" spans="2:12">
      <c r="B16" t="s">
        <v>24</v>
      </c>
      <c r="F16" s="2" t="s">
        <v>19</v>
      </c>
      <c r="G16" s="2" t="s">
        <v>19</v>
      </c>
      <c r="H16" s="10" t="s">
        <v>19</v>
      </c>
      <c r="I16" s="10" t="s">
        <v>19</v>
      </c>
      <c r="J16" s="2"/>
      <c r="K16" s="2"/>
    </row>
    <row r="17" spans="2:12">
      <c r="B17" t="s">
        <v>26</v>
      </c>
      <c r="G17" s="2" t="s">
        <v>19</v>
      </c>
      <c r="H17" s="2"/>
      <c r="I17" s="2"/>
      <c r="J17" s="2"/>
      <c r="K17" s="2"/>
    </row>
    <row r="18" spans="2:12">
      <c r="B18" t="s">
        <v>21</v>
      </c>
      <c r="F18" s="2" t="s">
        <v>19</v>
      </c>
      <c r="G18" s="2" t="s">
        <v>19</v>
      </c>
      <c r="H18" s="9" t="s">
        <v>19</v>
      </c>
      <c r="I18" s="9" t="s">
        <v>19</v>
      </c>
      <c r="J18" s="9" t="s">
        <v>19</v>
      </c>
      <c r="K18" s="2"/>
    </row>
    <row r="19" spans="2:12">
      <c r="B19" t="s">
        <v>22</v>
      </c>
      <c r="F19" s="2" t="s">
        <v>19</v>
      </c>
      <c r="G19" s="2" t="s">
        <v>19</v>
      </c>
      <c r="H19" s="9" t="s">
        <v>19</v>
      </c>
      <c r="I19" s="9" t="s">
        <v>19</v>
      </c>
      <c r="J19" s="10" t="s">
        <v>19</v>
      </c>
      <c r="K19" s="9" t="s">
        <v>19</v>
      </c>
      <c r="L19" s="2"/>
    </row>
    <row r="20" spans="2:12">
      <c r="B20" t="s">
        <v>20</v>
      </c>
      <c r="I20" s="9"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H24"/>
  <sheetViews>
    <sheetView showGridLines="0" zoomScaleNormal="100" workbookViewId="0"/>
  </sheetViews>
  <sheetFormatPr baseColWidth="10" defaultRowHeight="15"/>
  <cols>
    <col min="1" max="1" width="11.42578125" customWidth="1"/>
    <col min="2" max="2" width="51.85546875" customWidth="1"/>
    <col min="3" max="3" width="12.42578125" customWidth="1"/>
    <col min="4" max="4" width="1" customWidth="1"/>
    <col min="5" max="5" width="12" customWidth="1"/>
    <col min="6" max="6" width="1" customWidth="1"/>
    <col min="7" max="7" width="19.28515625" bestFit="1" customWidth="1"/>
    <col min="8" max="8" width="13.42578125" bestFit="1" customWidth="1"/>
  </cols>
  <sheetData>
    <row r="1" spans="1:8">
      <c r="B1" s="4"/>
    </row>
    <row r="3" spans="1:8">
      <c r="C3" s="94"/>
      <c r="D3" s="54"/>
      <c r="E3" s="54"/>
      <c r="F3" s="54"/>
      <c r="G3" s="272" t="s">
        <v>138</v>
      </c>
      <c r="H3" s="272"/>
    </row>
    <row r="4" spans="1:8">
      <c r="B4" s="24" t="s">
        <v>115</v>
      </c>
      <c r="C4" s="231">
        <f>+Summary!C3</f>
        <v>45565</v>
      </c>
      <c r="D4" s="7" t="s">
        <v>28</v>
      </c>
      <c r="E4" s="231">
        <f>+Summary!E3</f>
        <v>45199</v>
      </c>
      <c r="F4" s="70"/>
      <c r="G4" s="270" t="s">
        <v>139</v>
      </c>
      <c r="H4" s="270" t="s">
        <v>29</v>
      </c>
    </row>
    <row r="5" spans="1:8" ht="15.75" thickBot="1">
      <c r="A5" s="15"/>
      <c r="B5" s="35" t="s">
        <v>120</v>
      </c>
      <c r="C5" s="26">
        <v>1312</v>
      </c>
      <c r="D5" s="94" t="s">
        <v>28</v>
      </c>
      <c r="E5" s="26">
        <v>1016</v>
      </c>
      <c r="F5" s="94" t="s">
        <v>28</v>
      </c>
      <c r="G5" s="26">
        <v>296</v>
      </c>
      <c r="H5" s="31">
        <v>0.29199999999999998</v>
      </c>
    </row>
    <row r="6" spans="1:8" ht="15.75" thickBot="1">
      <c r="A6" s="15"/>
      <c r="B6" s="36" t="s">
        <v>371</v>
      </c>
      <c r="C6" s="28">
        <v>1025</v>
      </c>
      <c r="D6" s="54"/>
      <c r="E6" s="28">
        <v>765</v>
      </c>
      <c r="F6" s="54"/>
      <c r="G6" s="28">
        <v>260</v>
      </c>
      <c r="H6" s="30">
        <v>0.33900000000000002</v>
      </c>
    </row>
    <row r="7" spans="1:8" ht="15.75" thickBot="1">
      <c r="A7" s="15"/>
      <c r="B7" s="35" t="s">
        <v>122</v>
      </c>
      <c r="C7" s="31">
        <v>2.5999999999999999E-2</v>
      </c>
      <c r="D7" s="54"/>
      <c r="E7" s="31">
        <v>2.3E-2</v>
      </c>
      <c r="F7" s="54"/>
      <c r="G7" s="31">
        <v>3.0000000000000001E-3</v>
      </c>
      <c r="H7" s="31" t="s">
        <v>37</v>
      </c>
    </row>
    <row r="8" spans="1:8" ht="15.75" thickBot="1">
      <c r="A8" s="15"/>
      <c r="B8" s="36" t="s">
        <v>124</v>
      </c>
      <c r="C8" s="30">
        <v>0.78100000000000003</v>
      </c>
      <c r="D8" s="54"/>
      <c r="E8" s="30">
        <v>0.753</v>
      </c>
      <c r="F8" s="54"/>
      <c r="G8" s="30">
        <v>2.8000000000000001E-2</v>
      </c>
      <c r="H8" s="30" t="s">
        <v>37</v>
      </c>
    </row>
    <row r="9" spans="1:8">
      <c r="B9" s="222"/>
      <c r="C9" s="104"/>
      <c r="D9" s="54"/>
      <c r="E9" s="104"/>
      <c r="F9" s="54"/>
      <c r="G9" s="54"/>
      <c r="H9" s="105"/>
    </row>
    <row r="10" spans="1:8" ht="15.75" thickBot="1">
      <c r="A10" s="15"/>
      <c r="B10" s="35" t="s">
        <v>109</v>
      </c>
      <c r="C10" s="26">
        <v>433</v>
      </c>
      <c r="D10" s="54"/>
      <c r="E10" s="26">
        <v>466</v>
      </c>
      <c r="F10" s="54"/>
      <c r="G10" s="26">
        <v>-33</v>
      </c>
      <c r="H10" s="31">
        <v>-7.0999999999999994E-2</v>
      </c>
    </row>
    <row r="11" spans="1:8" ht="15.75" thickBot="1">
      <c r="A11" s="15"/>
      <c r="B11" s="36" t="s">
        <v>301</v>
      </c>
      <c r="C11" s="28">
        <v>274</v>
      </c>
      <c r="D11" s="54"/>
      <c r="E11" s="28">
        <v>300</v>
      </c>
      <c r="F11" s="54"/>
      <c r="G11" s="28">
        <v>-26</v>
      </c>
      <c r="H11" s="30">
        <v>-8.5999999999999993E-2</v>
      </c>
    </row>
    <row r="12" spans="1:8" ht="15.75" thickBot="1">
      <c r="A12" s="23"/>
      <c r="B12" s="35" t="s">
        <v>247</v>
      </c>
      <c r="C12" s="31">
        <v>2E-3</v>
      </c>
      <c r="D12" s="54"/>
      <c r="E12" s="31">
        <v>2E-3</v>
      </c>
      <c r="F12" s="54"/>
      <c r="G12" s="31">
        <v>0</v>
      </c>
      <c r="H12" s="31" t="s">
        <v>37</v>
      </c>
    </row>
    <row r="13" spans="1:8" ht="15.75" thickBot="1">
      <c r="A13" s="15"/>
      <c r="B13" s="36" t="s">
        <v>125</v>
      </c>
      <c r="C13" s="30">
        <v>0.63300000000000001</v>
      </c>
      <c r="D13" s="54"/>
      <c r="E13" s="30">
        <v>0.64300000000000002</v>
      </c>
      <c r="F13" s="54"/>
      <c r="G13" s="30">
        <v>-0.01</v>
      </c>
      <c r="H13" s="30" t="s">
        <v>37</v>
      </c>
    </row>
    <row r="14" spans="1:8">
      <c r="A14" s="15"/>
      <c r="B14" s="152"/>
      <c r="C14" s="153"/>
      <c r="D14" s="54"/>
      <c r="E14" s="153"/>
      <c r="F14" s="54"/>
      <c r="G14" s="154"/>
      <c r="H14" s="153"/>
    </row>
    <row r="15" spans="1:8" ht="15.75" thickBot="1">
      <c r="A15" s="15"/>
      <c r="B15" s="35" t="s">
        <v>121</v>
      </c>
      <c r="C15" s="26">
        <v>1745</v>
      </c>
      <c r="D15" s="94"/>
      <c r="E15" s="26">
        <v>1482</v>
      </c>
      <c r="F15" s="94"/>
      <c r="G15" s="26">
        <v>263</v>
      </c>
      <c r="H15" s="31">
        <v>0.17699999999999999</v>
      </c>
    </row>
    <row r="16" spans="1:8" ht="29.25" customHeight="1" thickBot="1">
      <c r="A16" s="15"/>
      <c r="B16" s="261" t="s">
        <v>372</v>
      </c>
      <c r="C16" s="28">
        <v>1299</v>
      </c>
      <c r="D16" s="54"/>
      <c r="E16" s="28">
        <v>1065</v>
      </c>
      <c r="F16" s="54"/>
      <c r="G16" s="28">
        <v>234</v>
      </c>
      <c r="H16" s="30">
        <v>0.219</v>
      </c>
    </row>
    <row r="17" spans="1:8" ht="15.75" thickBot="1">
      <c r="A17" s="15"/>
      <c r="B17" s="35" t="s">
        <v>123</v>
      </c>
      <c r="C17" s="31">
        <v>3.4000000000000002E-2</v>
      </c>
      <c r="D17" s="54"/>
      <c r="E17" s="31">
        <v>3.4000000000000002E-2</v>
      </c>
      <c r="F17" s="54"/>
      <c r="G17" s="31">
        <v>1E-3</v>
      </c>
      <c r="H17" s="31" t="s">
        <v>37</v>
      </c>
    </row>
    <row r="18" spans="1:8" ht="15.75" thickBot="1">
      <c r="A18" s="15"/>
      <c r="B18" s="36" t="s">
        <v>126</v>
      </c>
      <c r="C18" s="30">
        <v>0.74399999999999999</v>
      </c>
      <c r="D18" s="54"/>
      <c r="E18" s="30">
        <v>0.71899999999999997</v>
      </c>
      <c r="F18" s="54"/>
      <c r="G18" s="30">
        <v>2.5999999999999999E-2</v>
      </c>
      <c r="H18" s="30" t="s">
        <v>37</v>
      </c>
    </row>
    <row r="19" spans="1:8">
      <c r="B19" s="222"/>
      <c r="C19" s="104"/>
      <c r="D19" s="54"/>
      <c r="E19" s="104"/>
      <c r="F19" s="54"/>
      <c r="G19" s="54"/>
      <c r="H19" s="105"/>
    </row>
    <row r="20" spans="1:8" ht="15.75" thickBot="1">
      <c r="A20" s="15"/>
      <c r="B20" s="35" t="s">
        <v>310</v>
      </c>
      <c r="C20" s="26">
        <v>101</v>
      </c>
      <c r="D20" s="54"/>
      <c r="E20" s="239">
        <v>77</v>
      </c>
      <c r="F20" s="54"/>
      <c r="G20" s="26">
        <v>23</v>
      </c>
      <c r="H20" s="31">
        <v>0.29899999999999999</v>
      </c>
    </row>
    <row r="21" spans="1:8" ht="15.75" thickBot="1">
      <c r="A21" s="15"/>
      <c r="B21" s="36" t="s">
        <v>127</v>
      </c>
      <c r="C21" s="242">
        <v>2.7000000000000001E-3</v>
      </c>
      <c r="D21" s="54"/>
      <c r="E21" s="242">
        <v>2.3789515680487099E-3</v>
      </c>
      <c r="F21" s="54"/>
      <c r="G21" s="242">
        <v>2.9999999999999997E-4</v>
      </c>
      <c r="H21" s="30" t="s">
        <v>37</v>
      </c>
    </row>
    <row r="22" spans="1:8">
      <c r="A22" s="15"/>
      <c r="B22" s="15"/>
      <c r="C22" s="5"/>
    </row>
    <row r="23" spans="1:8">
      <c r="B23" s="187" t="s">
        <v>137</v>
      </c>
    </row>
    <row r="24" spans="1:8">
      <c r="B24" s="238"/>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H17"/>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9.28515625" bestFit="1" customWidth="1"/>
    <col min="8" max="8" width="13.42578125" bestFit="1" customWidth="1"/>
  </cols>
  <sheetData>
    <row r="1" spans="1:8">
      <c r="B1" s="4"/>
      <c r="C1" s="6"/>
      <c r="D1" s="7" t="s">
        <v>28</v>
      </c>
      <c r="F1" s="7" t="s">
        <v>28</v>
      </c>
    </row>
    <row r="2" spans="1:8">
      <c r="D2" s="8"/>
      <c r="F2" s="8"/>
    </row>
    <row r="3" spans="1:8">
      <c r="C3" s="94"/>
      <c r="D3" s="54"/>
      <c r="E3" s="54"/>
      <c r="F3" s="54"/>
      <c r="G3" s="272" t="s">
        <v>138</v>
      </c>
      <c r="H3" s="272"/>
    </row>
    <row r="4" spans="1:8">
      <c r="B4" s="24" t="s">
        <v>115</v>
      </c>
      <c r="C4" s="231">
        <f>+Summary!C3</f>
        <v>45565</v>
      </c>
      <c r="D4" s="7" t="s">
        <v>28</v>
      </c>
      <c r="E4" s="231">
        <f>+Summary!E3</f>
        <v>45199</v>
      </c>
      <c r="F4" s="141"/>
      <c r="G4" s="270" t="s">
        <v>139</v>
      </c>
      <c r="H4" s="270" t="s">
        <v>29</v>
      </c>
    </row>
    <row r="5" spans="1:8" ht="15.75" thickBot="1">
      <c r="A5" s="15"/>
      <c r="B5" s="35" t="s">
        <v>225</v>
      </c>
      <c r="C5" s="26">
        <v>433</v>
      </c>
      <c r="D5" s="106"/>
      <c r="E5" s="26">
        <v>466</v>
      </c>
      <c r="F5" s="106"/>
      <c r="G5" s="26">
        <v>-33</v>
      </c>
      <c r="H5" s="31">
        <v>-7.0999999999999994E-2</v>
      </c>
    </row>
    <row r="6" spans="1:8" ht="15.75" thickBot="1">
      <c r="A6" s="15"/>
      <c r="B6" s="36" t="s">
        <v>301</v>
      </c>
      <c r="C6" s="28">
        <v>274</v>
      </c>
      <c r="D6" s="106"/>
      <c r="E6" s="28">
        <v>300</v>
      </c>
      <c r="F6" s="106"/>
      <c r="G6" s="28">
        <v>-26</v>
      </c>
      <c r="H6" s="30">
        <v>-8.5999999999999993E-2</v>
      </c>
    </row>
    <row r="7" spans="1:8" ht="15.75" thickBot="1">
      <c r="A7" s="15"/>
      <c r="B7" s="35" t="s">
        <v>226</v>
      </c>
      <c r="C7" s="26">
        <v>159</v>
      </c>
      <c r="D7" s="106"/>
      <c r="E7" s="26">
        <v>167</v>
      </c>
      <c r="F7" s="106"/>
      <c r="G7" s="26">
        <v>-8</v>
      </c>
      <c r="H7" s="31">
        <v>-4.4999999999999998E-2</v>
      </c>
    </row>
    <row r="8" spans="1:8">
      <c r="B8" s="219"/>
      <c r="C8" s="240"/>
      <c r="D8" s="106"/>
      <c r="E8" s="107"/>
      <c r="F8" s="106"/>
      <c r="G8" s="106"/>
      <c r="H8" s="108"/>
    </row>
    <row r="9" spans="1:8">
      <c r="B9" s="220" t="s">
        <v>262</v>
      </c>
      <c r="C9" s="150"/>
      <c r="D9" s="150"/>
      <c r="E9" s="150"/>
      <c r="F9" s="150"/>
      <c r="G9" s="150"/>
      <c r="H9" s="151"/>
    </row>
    <row r="10" spans="1:8" ht="15.75" thickBot="1">
      <c r="A10" s="15"/>
      <c r="B10" s="37" t="s">
        <v>227</v>
      </c>
      <c r="C10" s="28">
        <v>92</v>
      </c>
      <c r="D10" s="249"/>
      <c r="E10" s="28">
        <v>101</v>
      </c>
      <c r="F10" s="249"/>
      <c r="G10" s="28">
        <v>-9</v>
      </c>
      <c r="H10" s="30">
        <v>-8.5000000000000006E-2</v>
      </c>
    </row>
    <row r="11" spans="1:8" ht="15.75" thickBot="1">
      <c r="A11" s="15"/>
      <c r="B11" s="34" t="s">
        <v>265</v>
      </c>
      <c r="C11" s="26">
        <v>67</v>
      </c>
      <c r="D11" s="106"/>
      <c r="E11" s="26">
        <v>66</v>
      </c>
      <c r="F11" s="106"/>
      <c r="G11" s="26">
        <v>1</v>
      </c>
      <c r="H11" s="31">
        <v>1.6E-2</v>
      </c>
    </row>
    <row r="12" spans="1:8">
      <c r="B12" s="221" t="s">
        <v>30</v>
      </c>
      <c r="C12" s="250">
        <v>159</v>
      </c>
      <c r="D12" s="251"/>
      <c r="E12" s="250">
        <v>167</v>
      </c>
      <c r="F12" s="251"/>
      <c r="G12" s="250">
        <v>-8</v>
      </c>
      <c r="H12" s="252">
        <v>-4.4999999999999998E-2</v>
      </c>
    </row>
    <row r="13" spans="1:8">
      <c r="C13" s="188"/>
      <c r="D13" s="188"/>
      <c r="E13" s="188"/>
      <c r="F13" s="188"/>
      <c r="G13" s="188"/>
      <c r="H13" s="189"/>
    </row>
    <row r="14" spans="1:8">
      <c r="B14" s="187" t="s">
        <v>137</v>
      </c>
      <c r="C14" s="188"/>
      <c r="D14" s="188"/>
      <c r="E14" s="188"/>
      <c r="F14" s="188"/>
      <c r="G14" s="188"/>
      <c r="H14" s="189"/>
    </row>
    <row r="15" spans="1:8" ht="28.5">
      <c r="B15" s="232"/>
      <c r="C15" s="208"/>
      <c r="D15" s="209"/>
      <c r="E15" s="208"/>
      <c r="F15" s="209"/>
      <c r="G15" s="208"/>
      <c r="H15" s="189"/>
    </row>
    <row r="16" spans="1:8">
      <c r="C16" s="20"/>
      <c r="E16" s="20"/>
      <c r="G16" s="20"/>
      <c r="H16" s="19"/>
    </row>
    <row r="17" spans="3:5">
      <c r="C17" s="20"/>
      <c r="D17" s="20"/>
      <c r="E17" s="20"/>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s="277" customFormat="1">
      <c r="A1" s="275"/>
      <c r="B1" s="276"/>
    </row>
    <row r="2" spans="1:8" ht="15" customHeight="1"/>
    <row r="3" spans="1:8" ht="15" customHeight="1">
      <c r="B3" s="187"/>
      <c r="C3" s="91"/>
      <c r="D3" s="110" t="s">
        <v>28</v>
      </c>
      <c r="E3" s="91"/>
      <c r="F3" s="110"/>
      <c r="G3" s="272" t="s">
        <v>138</v>
      </c>
      <c r="H3" s="272"/>
    </row>
    <row r="4" spans="1:8">
      <c r="B4" s="24" t="s">
        <v>115</v>
      </c>
      <c r="C4" s="231">
        <f>+Summary!C3</f>
        <v>45565</v>
      </c>
      <c r="D4" s="7" t="s">
        <v>28</v>
      </c>
      <c r="E4" s="231">
        <f>+Summary!E3</f>
        <v>45199</v>
      </c>
      <c r="F4" s="93"/>
      <c r="G4" s="270" t="s">
        <v>139</v>
      </c>
      <c r="H4" s="270" t="s">
        <v>29</v>
      </c>
    </row>
    <row r="5" spans="1:8">
      <c r="B5" s="216" t="s">
        <v>292</v>
      </c>
      <c r="C5" s="155"/>
      <c r="D5" s="91"/>
      <c r="E5" s="155"/>
      <c r="F5" s="91"/>
      <c r="G5" s="155"/>
      <c r="H5" s="155"/>
    </row>
    <row r="6" spans="1:8" ht="15.75" thickBot="1">
      <c r="A6" s="17"/>
      <c r="B6" s="35" t="s">
        <v>96</v>
      </c>
      <c r="C6" s="26">
        <v>4814</v>
      </c>
      <c r="D6" s="91"/>
      <c r="E6" s="26">
        <v>4057</v>
      </c>
      <c r="F6" s="91"/>
      <c r="G6" s="26">
        <v>757</v>
      </c>
      <c r="H6" s="31">
        <v>0.187</v>
      </c>
    </row>
    <row r="7" spans="1:8" ht="15.75" thickBot="1">
      <c r="A7" s="16"/>
      <c r="B7" s="36" t="s">
        <v>97</v>
      </c>
      <c r="C7" s="28">
        <v>5446</v>
      </c>
      <c r="D7" s="91"/>
      <c r="E7" s="28">
        <v>4682</v>
      </c>
      <c r="F7" s="91"/>
      <c r="G7" s="28">
        <v>763</v>
      </c>
      <c r="H7" s="30">
        <v>0.16300000000000001</v>
      </c>
    </row>
    <row r="8" spans="1:8" ht="15.75" thickBot="1">
      <c r="A8" s="16"/>
      <c r="B8" s="35" t="s">
        <v>270</v>
      </c>
      <c r="C8" s="26">
        <v>6268</v>
      </c>
      <c r="D8" s="91"/>
      <c r="E8" s="26">
        <v>5482</v>
      </c>
      <c r="F8" s="91"/>
      <c r="G8" s="26">
        <v>786</v>
      </c>
      <c r="H8" s="31">
        <v>0.14299999999999999</v>
      </c>
    </row>
    <row r="9" spans="1:8" ht="15.75" thickBot="1">
      <c r="A9" s="16"/>
      <c r="B9" s="36" t="s">
        <v>271</v>
      </c>
      <c r="C9" s="28">
        <v>37692</v>
      </c>
      <c r="D9" s="91"/>
      <c r="E9" s="28">
        <v>31615</v>
      </c>
      <c r="F9" s="91"/>
      <c r="G9" s="28">
        <v>6076</v>
      </c>
      <c r="H9" s="30">
        <v>0.192</v>
      </c>
    </row>
    <row r="10" spans="1:8" ht="4.5" customHeight="1">
      <c r="B10" s="217"/>
      <c r="C10" s="109"/>
      <c r="D10" s="91"/>
      <c r="E10" s="109"/>
      <c r="F10" s="91"/>
      <c r="G10" s="91"/>
      <c r="H10" s="91"/>
    </row>
    <row r="11" spans="1:8" ht="15.75" thickBot="1">
      <c r="A11" s="16"/>
      <c r="B11" s="36" t="s">
        <v>228</v>
      </c>
      <c r="C11" s="30">
        <v>0.128</v>
      </c>
      <c r="D11" s="253">
        <v>0</v>
      </c>
      <c r="E11" s="30">
        <v>0.128</v>
      </c>
      <c r="F11" s="91">
        <v>0</v>
      </c>
      <c r="G11" s="30">
        <v>-1E-3</v>
      </c>
      <c r="H11" s="28" t="s">
        <v>37</v>
      </c>
    </row>
    <row r="12" spans="1:8" ht="15.75" thickBot="1">
      <c r="A12" s="16"/>
      <c r="B12" s="35" t="s">
        <v>229</v>
      </c>
      <c r="C12" s="31">
        <v>0.14399999999999999</v>
      </c>
      <c r="D12" s="253">
        <v>0</v>
      </c>
      <c r="E12" s="31">
        <v>0.14799999999999999</v>
      </c>
      <c r="F12" s="91">
        <v>0</v>
      </c>
      <c r="G12" s="31">
        <v>-4.0000000000000001E-3</v>
      </c>
      <c r="H12" s="26" t="s">
        <v>37</v>
      </c>
    </row>
    <row r="13" spans="1:8" ht="15.75" thickBot="1">
      <c r="A13" s="16"/>
      <c r="B13" s="36" t="s">
        <v>267</v>
      </c>
      <c r="C13" s="30">
        <v>0.16600000000000001</v>
      </c>
      <c r="D13" s="253">
        <v>0</v>
      </c>
      <c r="E13" s="30">
        <v>0.17299999999999999</v>
      </c>
      <c r="F13" s="91">
        <v>0</v>
      </c>
      <c r="G13" s="30">
        <v>-7.0000000000000001E-3</v>
      </c>
      <c r="H13" s="28" t="s">
        <v>37</v>
      </c>
    </row>
    <row r="14" spans="1:8" ht="15.75" thickBot="1">
      <c r="A14" s="16"/>
      <c r="B14" s="35" t="s">
        <v>230</v>
      </c>
      <c r="C14" s="31">
        <v>6.6000000000000003E-2</v>
      </c>
      <c r="D14" s="253">
        <v>0</v>
      </c>
      <c r="E14" s="31">
        <v>6.7000000000000004E-2</v>
      </c>
      <c r="F14" s="91">
        <v>0</v>
      </c>
      <c r="G14" s="31">
        <v>0</v>
      </c>
      <c r="H14" s="26" t="s">
        <v>37</v>
      </c>
    </row>
    <row r="15" spans="1:8">
      <c r="B15" s="216" t="s">
        <v>293</v>
      </c>
      <c r="C15" s="155"/>
      <c r="D15" s="91"/>
      <c r="E15" s="155"/>
      <c r="F15" s="91"/>
      <c r="G15" s="155"/>
      <c r="H15" s="155"/>
    </row>
    <row r="16" spans="1:8" ht="15.75" thickBot="1">
      <c r="A16" s="16"/>
      <c r="B16" s="35" t="s">
        <v>96</v>
      </c>
      <c r="C16" s="26">
        <v>4814</v>
      </c>
      <c r="D16" s="91"/>
      <c r="E16" s="26">
        <v>3981</v>
      </c>
      <c r="F16" s="91"/>
      <c r="G16" s="26">
        <v>834</v>
      </c>
      <c r="H16" s="31">
        <v>0.20899999999999999</v>
      </c>
    </row>
    <row r="17" spans="1:8" ht="15.75" thickBot="1">
      <c r="A17" s="17"/>
      <c r="B17" s="36" t="s">
        <v>97</v>
      </c>
      <c r="C17" s="28">
        <v>5446</v>
      </c>
      <c r="D17" s="91"/>
      <c r="E17" s="28">
        <v>4606</v>
      </c>
      <c r="F17" s="91"/>
      <c r="G17" s="28">
        <v>840</v>
      </c>
      <c r="H17" s="30">
        <v>0.182</v>
      </c>
    </row>
    <row r="18" spans="1:8" ht="15.75" thickBot="1">
      <c r="A18" s="16"/>
      <c r="B18" s="35" t="s">
        <v>270</v>
      </c>
      <c r="C18" s="26">
        <v>6268</v>
      </c>
      <c r="D18" s="91"/>
      <c r="E18" s="26">
        <v>5406</v>
      </c>
      <c r="F18" s="91"/>
      <c r="G18" s="26">
        <v>863</v>
      </c>
      <c r="H18" s="31">
        <v>0.16</v>
      </c>
    </row>
    <row r="19" spans="1:8" ht="15.75" thickBot="1">
      <c r="A19" s="17"/>
      <c r="B19" s="36" t="s">
        <v>271</v>
      </c>
      <c r="C19" s="28">
        <v>37688</v>
      </c>
      <c r="D19" s="91"/>
      <c r="E19" s="28">
        <v>31606</v>
      </c>
      <c r="F19" s="91"/>
      <c r="G19" s="28">
        <v>6082</v>
      </c>
      <c r="H19" s="30">
        <v>0.192</v>
      </c>
    </row>
    <row r="20" spans="1:8" ht="4.5" customHeight="1">
      <c r="B20" s="217"/>
      <c r="C20" s="109"/>
      <c r="D20" s="91"/>
      <c r="E20" s="109"/>
      <c r="F20" s="91"/>
      <c r="G20" s="91"/>
      <c r="H20" s="91"/>
    </row>
    <row r="21" spans="1:8" ht="15.75" thickBot="1">
      <c r="A21" s="17"/>
      <c r="B21" s="36" t="s">
        <v>228</v>
      </c>
      <c r="C21" s="30">
        <v>0.128</v>
      </c>
      <c r="D21" s="253">
        <v>0</v>
      </c>
      <c r="E21" s="30">
        <v>0.126</v>
      </c>
      <c r="F21" s="246">
        <v>0</v>
      </c>
      <c r="G21" s="30">
        <v>2E-3</v>
      </c>
      <c r="H21" s="28" t="s">
        <v>37</v>
      </c>
    </row>
    <row r="22" spans="1:8" ht="15.75" thickBot="1">
      <c r="A22" s="17"/>
      <c r="B22" s="35" t="s">
        <v>229</v>
      </c>
      <c r="C22" s="31">
        <v>0.14399999999999999</v>
      </c>
      <c r="D22" s="253">
        <v>0</v>
      </c>
      <c r="E22" s="31">
        <v>0.14599999999999999</v>
      </c>
      <c r="F22" s="246">
        <v>0</v>
      </c>
      <c r="G22" s="31">
        <v>-1E-3</v>
      </c>
      <c r="H22" s="26" t="s">
        <v>37</v>
      </c>
    </row>
    <row r="23" spans="1:8" ht="15.75" thickBot="1">
      <c r="A23" s="17"/>
      <c r="B23" s="36" t="s">
        <v>267</v>
      </c>
      <c r="C23" s="30">
        <v>0.16600000000000001</v>
      </c>
      <c r="D23" s="253">
        <v>0</v>
      </c>
      <c r="E23" s="30">
        <v>0.17100000000000001</v>
      </c>
      <c r="F23" s="246">
        <v>0</v>
      </c>
      <c r="G23" s="30">
        <v>-5.0000000000000001E-3</v>
      </c>
      <c r="H23" s="28" t="s">
        <v>37</v>
      </c>
    </row>
    <row r="24" spans="1:8" ht="15" customHeight="1" thickBot="1">
      <c r="A24" s="16"/>
      <c r="B24" s="35" t="s">
        <v>230</v>
      </c>
      <c r="C24" s="31">
        <v>6.6000000000000003E-2</v>
      </c>
      <c r="D24" s="253">
        <v>0</v>
      </c>
      <c r="E24" s="31">
        <v>6.6000000000000003E-2</v>
      </c>
      <c r="F24" s="246">
        <v>0</v>
      </c>
      <c r="G24" s="31">
        <v>1E-3</v>
      </c>
      <c r="H24" s="26" t="s">
        <v>37</v>
      </c>
    </row>
    <row r="25" spans="1:8">
      <c r="B25" s="218"/>
      <c r="C25" s="91"/>
      <c r="D25" s="91"/>
      <c r="E25" s="91"/>
      <c r="F25" s="91"/>
      <c r="G25" s="91"/>
      <c r="H25" s="91"/>
    </row>
    <row r="26" spans="1:8" ht="15.75" thickBot="1">
      <c r="B26" s="36" t="s">
        <v>353</v>
      </c>
      <c r="C26" s="30">
        <v>0.219</v>
      </c>
      <c r="D26" s="253">
        <v>0</v>
      </c>
      <c r="E26" s="30">
        <v>0.221</v>
      </c>
      <c r="F26" s="246">
        <v>0</v>
      </c>
      <c r="G26" s="30">
        <v>-1E-3</v>
      </c>
      <c r="H26" s="28" t="s">
        <v>37</v>
      </c>
    </row>
    <row r="27" spans="1:8">
      <c r="B27" s="218"/>
      <c r="C27" s="91"/>
      <c r="D27" s="91"/>
      <c r="E27" s="91"/>
      <c r="F27" s="91"/>
      <c r="G27" s="91"/>
      <c r="H27" s="91"/>
    </row>
    <row r="28" spans="1:8" ht="15.75" thickBot="1">
      <c r="A28" s="18"/>
      <c r="B28" s="35" t="s">
        <v>231</v>
      </c>
      <c r="C28" s="31">
        <v>0.45700000000000002</v>
      </c>
      <c r="D28" s="91"/>
      <c r="E28" s="31">
        <v>0.44500000000000001</v>
      </c>
      <c r="F28" s="91"/>
      <c r="G28" s="31">
        <v>1.2999999999999999E-2</v>
      </c>
      <c r="H28" s="26" t="s">
        <v>37</v>
      </c>
    </row>
    <row r="29" spans="1:8" ht="15.75" thickBot="1">
      <c r="A29" s="18"/>
      <c r="B29" s="36" t="s">
        <v>134</v>
      </c>
      <c r="C29" s="30">
        <v>0.26900000000000002</v>
      </c>
      <c r="D29" s="91"/>
      <c r="E29" s="30">
        <v>0.25700000000000001</v>
      </c>
      <c r="F29" s="91"/>
      <c r="G29" s="30">
        <v>1.2999999999999999E-2</v>
      </c>
      <c r="H29" s="28" t="s">
        <v>37</v>
      </c>
    </row>
    <row r="31" spans="1:8">
      <c r="B31" s="187" t="s">
        <v>137</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H16"/>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c r="B1" s="4"/>
    </row>
    <row r="3" spans="1:8">
      <c r="C3" s="54"/>
      <c r="D3" s="54"/>
      <c r="E3" s="54"/>
      <c r="F3" s="54"/>
      <c r="G3" s="272" t="s">
        <v>138</v>
      </c>
      <c r="H3" s="272"/>
    </row>
    <row r="4" spans="1:8">
      <c r="B4" s="24" t="s">
        <v>115</v>
      </c>
      <c r="C4" s="231">
        <f>+Summary!C3</f>
        <v>45565</v>
      </c>
      <c r="D4" s="7" t="s">
        <v>28</v>
      </c>
      <c r="E4" s="231">
        <f>+Summary!E3</f>
        <v>45199</v>
      </c>
      <c r="F4" s="92" t="s">
        <v>28</v>
      </c>
      <c r="G4" s="270" t="s">
        <v>139</v>
      </c>
      <c r="H4" s="270" t="s">
        <v>29</v>
      </c>
    </row>
    <row r="5" spans="1:8" ht="0.75" customHeight="1">
      <c r="A5" s="15"/>
      <c r="B5" s="15"/>
      <c r="C5" s="137"/>
      <c r="D5" s="54"/>
      <c r="E5" s="137"/>
      <c r="F5" s="54"/>
      <c r="G5" s="137" t="e">
        <f>+#REF!-#REF!</f>
        <v>#REF!</v>
      </c>
      <c r="H5" s="143" t="e">
        <f>+#REF!/#REF!-1</f>
        <v>#REF!</v>
      </c>
    </row>
    <row r="6" spans="1:8" s="111" customFormat="1" ht="15.75" thickBot="1">
      <c r="A6" s="138"/>
      <c r="B6" s="34" t="s">
        <v>232</v>
      </c>
      <c r="C6" s="146">
        <v>24560</v>
      </c>
      <c r="D6" s="54"/>
      <c r="E6" s="146">
        <v>18760</v>
      </c>
      <c r="F6" s="54"/>
      <c r="G6" s="146">
        <v>5800</v>
      </c>
      <c r="H6" s="147">
        <v>0.309</v>
      </c>
    </row>
    <row r="7" spans="1:8" ht="15.75" thickBot="1">
      <c r="A7" s="15"/>
      <c r="B7" s="37" t="s">
        <v>290</v>
      </c>
      <c r="C7" s="28">
        <v>6007</v>
      </c>
      <c r="D7" s="54"/>
      <c r="E7" s="28">
        <v>5811</v>
      </c>
      <c r="F7" s="54"/>
      <c r="G7" s="28">
        <v>196</v>
      </c>
      <c r="H7" s="30">
        <v>3.4000000000000002E-2</v>
      </c>
    </row>
    <row r="8" spans="1:8" s="111" customFormat="1" ht="15.75" thickBot="1">
      <c r="A8" s="138"/>
      <c r="B8" s="35" t="s">
        <v>268</v>
      </c>
      <c r="C8" s="146">
        <v>30567</v>
      </c>
      <c r="D8" s="54"/>
      <c r="E8" s="146">
        <v>24571</v>
      </c>
      <c r="F8" s="54"/>
      <c r="G8" s="146">
        <v>5996</v>
      </c>
      <c r="H8" s="147">
        <v>0.24399999999999999</v>
      </c>
    </row>
    <row r="9" spans="1:8">
      <c r="B9" s="215"/>
      <c r="C9" s="48"/>
      <c r="D9" s="54"/>
      <c r="E9" s="48"/>
      <c r="F9" s="54"/>
      <c r="G9" s="48"/>
      <c r="H9" s="48"/>
    </row>
    <row r="10" spans="1:8" ht="15.75" thickBot="1">
      <c r="A10" s="15"/>
      <c r="B10" s="35" t="s">
        <v>233</v>
      </c>
      <c r="C10" s="31">
        <v>0.73899999999999999</v>
      </c>
      <c r="D10" s="161"/>
      <c r="E10" s="31">
        <v>0.77800000000000002</v>
      </c>
      <c r="F10" s="54"/>
      <c r="G10" s="31">
        <v>-3.9E-2</v>
      </c>
      <c r="H10" s="31" t="s">
        <v>37</v>
      </c>
    </row>
    <row r="11" spans="1:8" ht="15.75" thickBot="1">
      <c r="A11" s="15"/>
      <c r="B11" s="36" t="s">
        <v>128</v>
      </c>
      <c r="C11" s="30">
        <v>0.79900000000000004</v>
      </c>
      <c r="D11" s="161"/>
      <c r="E11" s="30">
        <v>0.83899999999999997</v>
      </c>
      <c r="F11" s="54"/>
      <c r="G11" s="30">
        <v>-4.1000000000000002E-2</v>
      </c>
      <c r="H11" s="30" t="s">
        <v>37</v>
      </c>
    </row>
    <row r="12" spans="1:8" ht="15.75" thickBot="1">
      <c r="A12" s="15"/>
      <c r="B12" s="35" t="s">
        <v>264</v>
      </c>
      <c r="C12" s="32">
        <v>1.45</v>
      </c>
      <c r="D12" s="54"/>
      <c r="E12" s="32">
        <v>1.31</v>
      </c>
      <c r="F12" s="54"/>
      <c r="G12" s="32">
        <v>0.14000000000000001</v>
      </c>
      <c r="H12" s="31" t="s">
        <v>37</v>
      </c>
    </row>
    <row r="13" spans="1:8" ht="15.75" thickBot="1">
      <c r="A13" s="15"/>
      <c r="B13" s="36" t="s">
        <v>129</v>
      </c>
      <c r="C13" s="33">
        <v>2.39</v>
      </c>
      <c r="D13" s="54"/>
      <c r="E13" s="33">
        <v>2.0499999999999998</v>
      </c>
      <c r="F13" s="54"/>
      <c r="G13" s="33">
        <v>0.34</v>
      </c>
      <c r="H13" s="30" t="s">
        <v>37</v>
      </c>
    </row>
    <row r="15" spans="1:8">
      <c r="B15" s="187" t="s">
        <v>137</v>
      </c>
    </row>
    <row r="16" spans="1:8">
      <c r="B16" s="90"/>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9.28515625" bestFit="1" customWidth="1"/>
    <col min="8" max="8" width="13.42578125" bestFit="1" customWidth="1"/>
  </cols>
  <sheetData>
    <row r="1" spans="1:8">
      <c r="B1" s="4"/>
    </row>
    <row r="3" spans="1:8">
      <c r="C3" s="54"/>
      <c r="D3" s="54"/>
      <c r="E3" s="54"/>
      <c r="F3" s="54"/>
      <c r="G3" s="272" t="s">
        <v>138</v>
      </c>
      <c r="H3" s="272"/>
    </row>
    <row r="4" spans="1:8">
      <c r="B4" s="185" t="s">
        <v>269</v>
      </c>
      <c r="C4" s="231">
        <f>+Summary!C3</f>
        <v>45565</v>
      </c>
      <c r="D4" s="7" t="s">
        <v>28</v>
      </c>
      <c r="E4" s="231">
        <f>+Summary!E3</f>
        <v>45199</v>
      </c>
      <c r="F4" s="92" t="s">
        <v>28</v>
      </c>
      <c r="G4" s="270" t="s">
        <v>139</v>
      </c>
      <c r="H4" s="270" t="s">
        <v>29</v>
      </c>
    </row>
    <row r="5" spans="1:8" ht="15.75" thickBot="1">
      <c r="A5" s="15"/>
      <c r="B5" s="35" t="s">
        <v>135</v>
      </c>
      <c r="C5" s="26">
        <v>8227</v>
      </c>
      <c r="D5" s="95"/>
      <c r="E5" s="26">
        <v>6288</v>
      </c>
      <c r="F5" s="95"/>
      <c r="G5" s="26">
        <v>1939</v>
      </c>
      <c r="H5" s="31">
        <v>0.308</v>
      </c>
    </row>
    <row r="6" spans="1:8" ht="15.75" thickBot="1">
      <c r="A6" s="23"/>
      <c r="B6" s="36" t="s">
        <v>234</v>
      </c>
      <c r="C6" s="28">
        <v>891</v>
      </c>
      <c r="D6" s="54"/>
      <c r="E6" s="28">
        <v>677</v>
      </c>
      <c r="F6" s="54"/>
      <c r="G6" s="28">
        <v>214</v>
      </c>
      <c r="H6" s="30">
        <v>0.316</v>
      </c>
    </row>
    <row r="7" spans="1:8" ht="15.75" thickBot="1">
      <c r="A7" s="23"/>
      <c r="B7" s="214" t="s">
        <v>235</v>
      </c>
      <c r="C7" s="26">
        <v>656</v>
      </c>
      <c r="D7" s="54"/>
      <c r="E7" s="26">
        <v>623</v>
      </c>
      <c r="F7" s="54"/>
      <c r="G7" s="26">
        <v>33</v>
      </c>
      <c r="H7" s="31">
        <v>5.2999999999999999E-2</v>
      </c>
    </row>
    <row r="8" spans="1:8" ht="15.75" thickBot="1">
      <c r="A8" s="23"/>
      <c r="B8" s="36" t="s">
        <v>354</v>
      </c>
      <c r="C8" s="28">
        <v>56</v>
      </c>
      <c r="D8" s="54"/>
      <c r="E8" s="28">
        <v>51</v>
      </c>
      <c r="F8" s="54"/>
      <c r="G8" s="28">
        <v>5</v>
      </c>
      <c r="H8" s="30">
        <v>9.8000000000000004E-2</v>
      </c>
    </row>
    <row r="9" spans="1:8" ht="15.75" thickBot="1">
      <c r="A9" s="23"/>
      <c r="B9" s="35" t="s">
        <v>283</v>
      </c>
      <c r="C9" s="26">
        <v>3310850</v>
      </c>
      <c r="D9" s="95"/>
      <c r="E9" s="26">
        <v>2889906</v>
      </c>
      <c r="F9" s="95"/>
      <c r="G9" s="26">
        <v>420944</v>
      </c>
      <c r="H9" s="31">
        <v>0.14599999999999999</v>
      </c>
    </row>
    <row r="10" spans="1:8" ht="15.75" thickBot="1">
      <c r="A10" s="23"/>
      <c r="B10" s="36" t="s">
        <v>289</v>
      </c>
      <c r="C10" s="28">
        <v>1405</v>
      </c>
      <c r="D10" s="54"/>
      <c r="E10" s="28">
        <v>1162</v>
      </c>
      <c r="F10" s="54"/>
      <c r="G10" s="28">
        <v>243</v>
      </c>
      <c r="H10" s="30">
        <v>0.20899999999999999</v>
      </c>
    </row>
    <row r="11" spans="1:8" ht="15.75" thickBot="1">
      <c r="A11" s="23"/>
      <c r="B11" s="35" t="s">
        <v>284</v>
      </c>
      <c r="C11" s="26">
        <v>84417</v>
      </c>
      <c r="D11" s="95"/>
      <c r="E11" s="26">
        <v>57950</v>
      </c>
      <c r="F11" s="95"/>
      <c r="G11" s="26">
        <v>26467</v>
      </c>
      <c r="H11" s="31">
        <v>0.45700000000000002</v>
      </c>
    </row>
    <row r="13" spans="1:8">
      <c r="B13" s="187" t="s">
        <v>137</v>
      </c>
    </row>
    <row r="14" spans="1:8">
      <c r="B14" s="187"/>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E40"/>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38" t="s">
        <v>35</v>
      </c>
      <c r="B1" s="38"/>
      <c r="C1" s="274" t="s">
        <v>236</v>
      </c>
      <c r="D1" s="274"/>
    </row>
    <row r="2" spans="1:4" ht="31.5" customHeight="1">
      <c r="A2" s="39" t="s">
        <v>59</v>
      </c>
      <c r="B2" s="39" t="s">
        <v>36</v>
      </c>
      <c r="C2" s="212" t="s">
        <v>272</v>
      </c>
      <c r="D2" s="212" t="s">
        <v>237</v>
      </c>
    </row>
    <row r="3" spans="1:4" ht="24.95" customHeight="1">
      <c r="A3" s="45" t="s">
        <v>38</v>
      </c>
      <c r="B3" s="44" t="s">
        <v>89</v>
      </c>
      <c r="C3" s="210" t="s">
        <v>303</v>
      </c>
      <c r="D3" s="213" t="s">
        <v>350</v>
      </c>
    </row>
    <row r="4" spans="1:4">
      <c r="A4" s="46" t="s">
        <v>66</v>
      </c>
      <c r="B4" s="47" t="s">
        <v>91</v>
      </c>
      <c r="C4" s="210" t="s">
        <v>238</v>
      </c>
      <c r="D4" s="213" t="s">
        <v>239</v>
      </c>
    </row>
    <row r="5" spans="1:4">
      <c r="A5" s="45" t="s">
        <v>67</v>
      </c>
      <c r="B5" s="47" t="s">
        <v>77</v>
      </c>
      <c r="C5" s="211" t="s">
        <v>119</v>
      </c>
      <c r="D5" s="213" t="s">
        <v>351</v>
      </c>
    </row>
    <row r="6" spans="1:4">
      <c r="A6" s="45"/>
      <c r="B6" s="47"/>
      <c r="C6" s="211" t="s">
        <v>377</v>
      </c>
      <c r="D6" s="213" t="s">
        <v>395</v>
      </c>
    </row>
    <row r="7" spans="1:4">
      <c r="A7" s="45" t="s">
        <v>54</v>
      </c>
      <c r="B7" s="47" t="s">
        <v>84</v>
      </c>
      <c r="C7" s="211" t="s">
        <v>214</v>
      </c>
      <c r="D7" s="213" t="s">
        <v>386</v>
      </c>
    </row>
    <row r="8" spans="1:4">
      <c r="A8" s="46" t="s">
        <v>62</v>
      </c>
      <c r="B8" s="47" t="s">
        <v>73</v>
      </c>
      <c r="C8" s="211" t="s">
        <v>125</v>
      </c>
      <c r="D8" s="213" t="s">
        <v>279</v>
      </c>
    </row>
    <row r="9" spans="1:4">
      <c r="A9" s="46" t="s">
        <v>55</v>
      </c>
      <c r="B9" t="s">
        <v>88</v>
      </c>
      <c r="C9" s="211" t="s">
        <v>247</v>
      </c>
      <c r="D9" s="213" t="s">
        <v>280</v>
      </c>
    </row>
    <row r="10" spans="1:4">
      <c r="A10" s="46" t="s">
        <v>60</v>
      </c>
      <c r="B10" s="47"/>
      <c r="C10" s="211" t="s">
        <v>253</v>
      </c>
      <c r="D10" s="213" t="s">
        <v>281</v>
      </c>
    </row>
    <row r="11" spans="1:4">
      <c r="A11" s="46" t="s">
        <v>92</v>
      </c>
      <c r="B11" s="47"/>
      <c r="C11" s="211" t="s">
        <v>254</v>
      </c>
      <c r="D11" s="213" t="s">
        <v>396</v>
      </c>
    </row>
    <row r="12" spans="1:4">
      <c r="A12" s="45" t="s">
        <v>63</v>
      </c>
      <c r="B12" s="47" t="s">
        <v>74</v>
      </c>
      <c r="C12" s="211" t="s">
        <v>282</v>
      </c>
      <c r="D12" s="213" t="s">
        <v>242</v>
      </c>
    </row>
    <row r="13" spans="1:4" ht="15" customHeight="1">
      <c r="A13" s="46" t="s">
        <v>61</v>
      </c>
      <c r="B13" s="47" t="s">
        <v>72</v>
      </c>
      <c r="C13" s="211" t="s">
        <v>213</v>
      </c>
      <c r="D13" s="213" t="s">
        <v>241</v>
      </c>
    </row>
    <row r="14" spans="1:4">
      <c r="A14" s="46" t="s">
        <v>53</v>
      </c>
      <c r="B14" s="47" t="s">
        <v>83</v>
      </c>
      <c r="C14" s="211" t="s">
        <v>118</v>
      </c>
      <c r="D14" s="213" t="s">
        <v>240</v>
      </c>
    </row>
    <row r="15" spans="1:4">
      <c r="A15" s="46" t="s">
        <v>69</v>
      </c>
      <c r="B15" s="47" t="s">
        <v>85</v>
      </c>
      <c r="C15" s="211" t="s">
        <v>248</v>
      </c>
      <c r="D15" s="213" t="s">
        <v>373</v>
      </c>
    </row>
    <row r="16" spans="1:4">
      <c r="A16" s="46" t="s">
        <v>70</v>
      </c>
      <c r="B16" s="47" t="s">
        <v>86</v>
      </c>
      <c r="C16" s="211" t="s">
        <v>250</v>
      </c>
      <c r="D16" s="213" t="s">
        <v>374</v>
      </c>
    </row>
    <row r="17" spans="1:4">
      <c r="A17" s="46" t="s">
        <v>68</v>
      </c>
      <c r="B17" s="47" t="s">
        <v>82</v>
      </c>
      <c r="C17" s="211" t="s">
        <v>249</v>
      </c>
      <c r="D17" s="213" t="s">
        <v>381</v>
      </c>
    </row>
    <row r="18" spans="1:4">
      <c r="A18" s="46" t="s">
        <v>50</v>
      </c>
      <c r="B18" s="47" t="s">
        <v>81</v>
      </c>
      <c r="C18" s="211" t="s">
        <v>246</v>
      </c>
      <c r="D18" s="213" t="s">
        <v>375</v>
      </c>
    </row>
    <row r="19" spans="1:4">
      <c r="A19" s="46" t="s">
        <v>40</v>
      </c>
      <c r="B19" s="47" t="s">
        <v>76</v>
      </c>
      <c r="C19" s="211" t="s">
        <v>245</v>
      </c>
      <c r="D19" s="213" t="s">
        <v>380</v>
      </c>
    </row>
    <row r="20" spans="1:4">
      <c r="A20" s="46" t="s">
        <v>64</v>
      </c>
      <c r="B20" s="47" t="s">
        <v>75</v>
      </c>
      <c r="C20" s="211" t="s">
        <v>370</v>
      </c>
      <c r="D20" s="213" t="s">
        <v>387</v>
      </c>
    </row>
    <row r="21" spans="1:4">
      <c r="A21" s="46" t="s">
        <v>46</v>
      </c>
      <c r="B21" s="47" t="s">
        <v>78</v>
      </c>
      <c r="C21" s="211" t="s">
        <v>117</v>
      </c>
      <c r="D21" s="213" t="s">
        <v>388</v>
      </c>
    </row>
    <row r="22" spans="1:4">
      <c r="A22" s="46" t="s">
        <v>49</v>
      </c>
      <c r="B22" s="47" t="s">
        <v>80</v>
      </c>
      <c r="C22" s="211" t="s">
        <v>215</v>
      </c>
      <c r="D22" s="213" t="s">
        <v>244</v>
      </c>
    </row>
    <row r="23" spans="1:4">
      <c r="A23" s="46" t="s">
        <v>48</v>
      </c>
      <c r="B23" s="47" t="s">
        <v>79</v>
      </c>
      <c r="C23" s="211" t="s">
        <v>255</v>
      </c>
      <c r="D23" s="213" t="s">
        <v>389</v>
      </c>
    </row>
    <row r="24" spans="1:4">
      <c r="A24" s="46" t="s">
        <v>57</v>
      </c>
      <c r="B24" s="47"/>
      <c r="C24" s="211" t="s">
        <v>95</v>
      </c>
      <c r="D24" s="213" t="s">
        <v>243</v>
      </c>
    </row>
    <row r="25" spans="1:4">
      <c r="A25" s="46" t="s">
        <v>33</v>
      </c>
      <c r="B25" s="47"/>
      <c r="C25" s="211" t="s">
        <v>93</v>
      </c>
      <c r="D25" s="213" t="s">
        <v>308</v>
      </c>
    </row>
    <row r="26" spans="1:4">
      <c r="A26" s="46" t="s">
        <v>45</v>
      </c>
      <c r="B26" s="47" t="s">
        <v>77</v>
      </c>
      <c r="C26" s="211" t="s">
        <v>94</v>
      </c>
      <c r="D26" s="213" t="s">
        <v>309</v>
      </c>
    </row>
    <row r="27" spans="1:4">
      <c r="A27" s="46" t="s">
        <v>65</v>
      </c>
      <c r="B27" s="47" t="s">
        <v>90</v>
      </c>
      <c r="C27" s="211" t="s">
        <v>251</v>
      </c>
      <c r="D27" s="213" t="s">
        <v>252</v>
      </c>
    </row>
    <row r="28" spans="1:4">
      <c r="A28" s="46" t="s">
        <v>71</v>
      </c>
      <c r="B28" s="47" t="s">
        <v>87</v>
      </c>
      <c r="C28" s="211" t="s">
        <v>134</v>
      </c>
      <c r="D28" s="213" t="s">
        <v>376</v>
      </c>
    </row>
    <row r="29" spans="1:4">
      <c r="A29" s="46"/>
      <c r="B29" s="47"/>
      <c r="D29" s="44"/>
    </row>
    <row r="30" spans="1:4" ht="15" hidden="1" customHeight="1"/>
    <row r="31" spans="1:4" ht="15" hidden="1" customHeight="1">
      <c r="D31" t="s">
        <v>56</v>
      </c>
    </row>
    <row r="32" spans="1:4" ht="15" hidden="1" customHeight="1">
      <c r="C32" t="s">
        <v>39</v>
      </c>
      <c r="D32" t="s">
        <v>34</v>
      </c>
    </row>
    <row r="33" spans="3:5" ht="15" hidden="1" customHeight="1">
      <c r="C33" t="s">
        <v>41</v>
      </c>
      <c r="D33" t="s">
        <v>34</v>
      </c>
    </row>
    <row r="34" spans="3:5" ht="15" hidden="1" customHeight="1">
      <c r="C34" t="s">
        <v>42</v>
      </c>
      <c r="D34" t="s">
        <v>34</v>
      </c>
      <c r="E34" t="s">
        <v>58</v>
      </c>
    </row>
    <row r="35" spans="3:5" ht="15" hidden="1" customHeight="1">
      <c r="C35" t="s">
        <v>43</v>
      </c>
      <c r="D35" t="s">
        <v>34</v>
      </c>
      <c r="E35" t="s">
        <v>58</v>
      </c>
    </row>
    <row r="36" spans="3:5" ht="15" hidden="1" customHeight="1">
      <c r="C36" t="s">
        <v>44</v>
      </c>
      <c r="D36" t="s">
        <v>34</v>
      </c>
      <c r="E36" t="s">
        <v>58</v>
      </c>
    </row>
    <row r="37" spans="3:5" ht="15" hidden="1" customHeight="1">
      <c r="C37" t="s">
        <v>51</v>
      </c>
      <c r="D37" t="s">
        <v>34</v>
      </c>
    </row>
    <row r="38" spans="3:5" ht="15" hidden="1" customHeight="1">
      <c r="C38" t="s">
        <v>52</v>
      </c>
      <c r="D38" t="s">
        <v>34</v>
      </c>
    </row>
    <row r="39" spans="3:5" ht="15" hidden="1" customHeight="1">
      <c r="C39" t="s">
        <v>47</v>
      </c>
    </row>
    <row r="40" spans="3:5" ht="15" hidden="1" customHeight="1"/>
  </sheetData>
  <sortState xmlns:xlrd2="http://schemas.microsoft.com/office/spreadsheetml/2017/richdata2" ref="C3:D28">
    <sortCondition ref="C3:C28"/>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G5"/>
  <sheetViews>
    <sheetView showGridLines="0" zoomScaleNormal="100" workbookViewId="0"/>
  </sheetViews>
  <sheetFormatPr baseColWidth="10" defaultColWidth="11.42578125" defaultRowHeight="12.75"/>
  <cols>
    <col min="1" max="1" width="174" style="190" customWidth="1"/>
    <col min="2" max="16384" width="11.42578125" style="190"/>
  </cols>
  <sheetData>
    <row r="1" spans="1:7" ht="409.5" customHeight="1">
      <c r="A1" s="192" t="s">
        <v>256</v>
      </c>
      <c r="G1" s="191"/>
    </row>
    <row r="5" spans="1:7">
      <c r="G5" s="19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30"/>
  <sheetViews>
    <sheetView showGridLines="0" tabSelected="1" workbookViewId="0">
      <selection activeCell="C2" sqref="C2"/>
    </sheetView>
  </sheetViews>
  <sheetFormatPr baseColWidth="10" defaultRowHeight="15"/>
  <cols>
    <col min="3" max="3" width="35.42578125" bestFit="1" customWidth="1"/>
  </cols>
  <sheetData>
    <row r="1" spans="1:11">
      <c r="A1" s="54"/>
      <c r="B1" s="54"/>
      <c r="C1" s="54"/>
      <c r="D1" s="54"/>
      <c r="E1" s="54"/>
      <c r="F1" s="54"/>
      <c r="G1" s="54"/>
      <c r="H1" s="54"/>
      <c r="I1" s="54"/>
      <c r="J1" s="54"/>
      <c r="K1" s="54"/>
    </row>
    <row r="2" spans="1:11">
      <c r="A2" s="54"/>
      <c r="B2" s="54"/>
      <c r="C2" s="193" t="s">
        <v>102</v>
      </c>
      <c r="D2" s="54"/>
      <c r="E2" s="54"/>
      <c r="F2" s="54"/>
      <c r="G2" s="54"/>
      <c r="H2" s="54"/>
      <c r="I2" s="54"/>
      <c r="J2" s="54"/>
      <c r="K2" s="54"/>
    </row>
    <row r="3" spans="1:11">
      <c r="A3" s="54"/>
      <c r="B3" s="54"/>
      <c r="C3" s="54"/>
      <c r="D3" s="54"/>
      <c r="E3" s="54"/>
      <c r="F3" s="54"/>
      <c r="G3" s="54"/>
      <c r="H3" s="54"/>
      <c r="I3" s="54"/>
      <c r="J3" s="54"/>
      <c r="K3" s="54"/>
    </row>
    <row r="4" spans="1:11">
      <c r="A4" s="54"/>
      <c r="B4" s="195"/>
      <c r="C4" s="194" t="s">
        <v>103</v>
      </c>
      <c r="D4" s="54"/>
      <c r="E4" s="54"/>
      <c r="F4" s="54"/>
      <c r="G4" s="54"/>
      <c r="H4" s="54"/>
      <c r="I4" s="54"/>
      <c r="J4" s="54"/>
      <c r="K4" s="54"/>
    </row>
    <row r="5" spans="1:11">
      <c r="A5" s="54"/>
      <c r="B5" s="195"/>
      <c r="C5" s="194" t="s">
        <v>104</v>
      </c>
      <c r="D5" s="54"/>
      <c r="E5" s="54"/>
      <c r="F5" s="54"/>
      <c r="G5" s="54"/>
      <c r="H5" s="54"/>
      <c r="I5" s="54"/>
      <c r="J5" s="54"/>
      <c r="K5" s="54"/>
    </row>
    <row r="6" spans="1:11">
      <c r="A6" s="54"/>
      <c r="B6" s="195"/>
      <c r="C6" s="194" t="s">
        <v>105</v>
      </c>
      <c r="D6" s="54"/>
      <c r="E6" s="54"/>
      <c r="F6" s="54"/>
      <c r="G6" s="54"/>
      <c r="H6" s="54"/>
      <c r="I6" s="54"/>
      <c r="J6" s="54"/>
      <c r="K6" s="54"/>
    </row>
    <row r="7" spans="1:11">
      <c r="A7" s="54"/>
      <c r="B7" s="195"/>
      <c r="C7" s="194" t="s">
        <v>106</v>
      </c>
      <c r="D7" s="54"/>
      <c r="E7" s="54"/>
      <c r="F7" s="54"/>
      <c r="G7" s="54"/>
      <c r="H7" s="54"/>
      <c r="I7" s="54"/>
      <c r="J7" s="54"/>
      <c r="K7" s="54"/>
    </row>
    <row r="8" spans="1:11">
      <c r="A8" s="54"/>
      <c r="B8" s="195"/>
      <c r="C8" s="194" t="s">
        <v>107</v>
      </c>
      <c r="D8" s="54"/>
      <c r="E8" s="54"/>
      <c r="F8" s="54"/>
      <c r="G8" s="54"/>
      <c r="H8" s="54"/>
      <c r="I8" s="54"/>
      <c r="J8" s="54"/>
      <c r="K8" s="54"/>
    </row>
    <row r="9" spans="1:11">
      <c r="A9" s="54"/>
      <c r="B9" s="195"/>
      <c r="C9" s="194" t="s">
        <v>390</v>
      </c>
      <c r="D9" s="54"/>
      <c r="E9" s="54"/>
      <c r="F9" s="54"/>
      <c r="G9" s="54"/>
      <c r="H9" s="54"/>
      <c r="I9" s="54"/>
      <c r="J9" s="54"/>
      <c r="K9" s="54"/>
    </row>
    <row r="10" spans="1:11">
      <c r="A10" s="54"/>
      <c r="B10" s="195"/>
      <c r="C10" s="194" t="s">
        <v>108</v>
      </c>
      <c r="D10" s="54"/>
      <c r="E10" s="54"/>
      <c r="F10" s="54"/>
      <c r="G10" s="54"/>
      <c r="H10" s="54"/>
      <c r="I10" s="54"/>
      <c r="J10" s="54"/>
      <c r="K10" s="54"/>
    </row>
    <row r="11" spans="1:11">
      <c r="A11" s="54"/>
      <c r="B11" s="195"/>
      <c r="C11" s="194" t="s">
        <v>109</v>
      </c>
      <c r="D11" s="54"/>
      <c r="E11" s="196" t="s">
        <v>98</v>
      </c>
      <c r="F11" s="54"/>
      <c r="G11" s="54"/>
      <c r="H11" s="54"/>
      <c r="I11" s="54"/>
      <c r="J11" s="54"/>
      <c r="K11" s="54"/>
    </row>
    <row r="12" spans="1:11">
      <c r="A12" s="54"/>
      <c r="B12" s="195"/>
      <c r="C12" s="194" t="s">
        <v>110</v>
      </c>
      <c r="D12" s="54"/>
      <c r="E12" s="197" t="s">
        <v>99</v>
      </c>
      <c r="F12" s="54"/>
      <c r="G12" s="54"/>
      <c r="H12" s="54"/>
      <c r="I12" s="54"/>
      <c r="J12" s="54"/>
      <c r="K12" s="54"/>
    </row>
    <row r="13" spans="1:11">
      <c r="A13" s="54"/>
      <c r="B13" s="195"/>
      <c r="C13" s="194" t="s">
        <v>111</v>
      </c>
      <c r="D13" s="54"/>
      <c r="E13" s="198" t="s">
        <v>100</v>
      </c>
      <c r="F13" s="54"/>
      <c r="G13" s="54"/>
      <c r="H13" s="54"/>
      <c r="I13" s="54"/>
      <c r="J13" s="54"/>
      <c r="K13" s="54"/>
    </row>
    <row r="14" spans="1:11">
      <c r="A14" s="54"/>
      <c r="B14" s="195"/>
      <c r="C14" s="194" t="s">
        <v>112</v>
      </c>
      <c r="D14" s="54"/>
      <c r="E14" s="54"/>
      <c r="F14" s="54"/>
      <c r="G14" s="54"/>
      <c r="H14" s="54"/>
      <c r="I14" s="54"/>
      <c r="J14" s="54"/>
      <c r="K14" s="54"/>
    </row>
    <row r="15" spans="1:11">
      <c r="A15" s="54"/>
      <c r="B15" s="195"/>
      <c r="C15" s="194" t="s">
        <v>113</v>
      </c>
      <c r="D15" s="54"/>
      <c r="E15" s="54"/>
      <c r="F15" s="54"/>
      <c r="G15" s="54"/>
      <c r="H15" s="54"/>
      <c r="I15" s="54"/>
      <c r="J15" s="54"/>
      <c r="K15" s="54"/>
    </row>
    <row r="16" spans="1:11">
      <c r="A16" s="54"/>
      <c r="B16" s="54"/>
      <c r="C16" s="54"/>
      <c r="D16" s="54"/>
      <c r="E16" s="54"/>
      <c r="F16" s="54"/>
      <c r="G16" s="54"/>
      <c r="H16" s="54"/>
      <c r="I16" s="54"/>
      <c r="J16" s="54"/>
      <c r="K16" s="54"/>
    </row>
    <row r="17" spans="1:11">
      <c r="A17" s="54"/>
      <c r="B17" s="54"/>
      <c r="C17" s="194" t="s">
        <v>114</v>
      </c>
      <c r="D17" s="54"/>
      <c r="E17" s="54"/>
      <c r="F17" s="54"/>
      <c r="G17" s="54"/>
      <c r="H17" s="54"/>
      <c r="I17" s="54"/>
      <c r="J17" s="54"/>
      <c r="K17" s="54"/>
    </row>
    <row r="18" spans="1:11">
      <c r="A18" s="54"/>
      <c r="B18" s="54"/>
      <c r="C18" s="194" t="s">
        <v>101</v>
      </c>
      <c r="D18" s="54"/>
      <c r="E18" s="54"/>
      <c r="F18" s="54"/>
      <c r="G18" s="54"/>
      <c r="H18" s="54"/>
      <c r="I18" s="54"/>
      <c r="J18" s="54"/>
      <c r="K18" s="54"/>
    </row>
    <row r="19" spans="1:11">
      <c r="A19" s="54"/>
      <c r="B19" s="54"/>
      <c r="C19" s="54"/>
      <c r="D19" s="54"/>
      <c r="E19" s="54"/>
      <c r="F19" s="54"/>
      <c r="G19" s="54"/>
      <c r="H19" s="54"/>
      <c r="I19" s="54"/>
      <c r="J19" s="54"/>
      <c r="K19" s="54"/>
    </row>
    <row r="20" spans="1:11">
      <c r="A20" s="54"/>
      <c r="B20" s="54"/>
      <c r="C20" s="54"/>
      <c r="D20" s="54"/>
      <c r="E20" s="54"/>
      <c r="F20" s="54"/>
      <c r="G20" s="54"/>
      <c r="H20" s="54"/>
      <c r="I20" s="54"/>
      <c r="J20" s="54"/>
      <c r="K20" s="54"/>
    </row>
    <row r="21" spans="1:11">
      <c r="A21" s="54"/>
      <c r="B21" s="54"/>
      <c r="C21" s="54"/>
      <c r="D21" s="54"/>
      <c r="E21" s="54"/>
      <c r="F21" s="54"/>
      <c r="G21" s="54"/>
      <c r="H21" s="54"/>
      <c r="I21" s="54"/>
      <c r="J21" s="54"/>
      <c r="K21" s="54"/>
    </row>
    <row r="22" spans="1:11">
      <c r="A22" s="54"/>
      <c r="B22" s="54"/>
      <c r="C22" s="54"/>
      <c r="D22" s="54"/>
      <c r="E22" s="54"/>
      <c r="F22" s="54"/>
      <c r="G22" s="54"/>
      <c r="H22" s="54"/>
      <c r="I22" s="54"/>
      <c r="J22" s="54"/>
      <c r="K22" s="54"/>
    </row>
    <row r="23" spans="1:11">
      <c r="A23" s="54"/>
      <c r="B23" s="54"/>
      <c r="C23" s="54"/>
      <c r="D23" s="54"/>
      <c r="E23" s="54"/>
      <c r="F23" s="54"/>
      <c r="G23" s="54"/>
      <c r="H23" s="54"/>
      <c r="I23" s="54"/>
      <c r="J23" s="54"/>
      <c r="K23" s="54"/>
    </row>
    <row r="24" spans="1:11">
      <c r="A24" s="54"/>
      <c r="B24" s="54"/>
      <c r="C24" s="54"/>
      <c r="D24" s="54"/>
      <c r="E24" s="54"/>
      <c r="F24" s="54"/>
      <c r="G24" s="54"/>
      <c r="H24" s="54"/>
      <c r="I24" s="54"/>
      <c r="J24" s="54"/>
      <c r="K24" s="54"/>
    </row>
    <row r="25" spans="1:11">
      <c r="A25" s="54"/>
      <c r="B25" s="54"/>
      <c r="C25" s="54"/>
      <c r="D25" s="54"/>
      <c r="E25" s="54"/>
      <c r="F25" s="54"/>
      <c r="G25" s="54"/>
      <c r="H25" s="54"/>
      <c r="I25" s="54"/>
      <c r="J25" s="54"/>
      <c r="K25" s="54"/>
    </row>
    <row r="26" spans="1:11">
      <c r="A26" s="54"/>
      <c r="B26" s="54"/>
      <c r="C26" s="54"/>
      <c r="D26" s="54"/>
      <c r="E26" s="54"/>
      <c r="F26" s="54"/>
      <c r="G26" s="54"/>
      <c r="H26" s="54"/>
      <c r="I26" s="54"/>
      <c r="J26" s="54"/>
      <c r="K26" s="54"/>
    </row>
    <row r="27" spans="1:11">
      <c r="A27" s="54"/>
      <c r="B27" s="54"/>
      <c r="C27" s="54"/>
      <c r="D27" s="54"/>
      <c r="E27" s="54"/>
      <c r="F27" s="54"/>
      <c r="G27" s="54"/>
      <c r="H27" s="54"/>
      <c r="I27" s="54"/>
      <c r="J27" s="54"/>
      <c r="K27" s="54"/>
    </row>
    <row r="28" spans="1:11">
      <c r="C28" s="54"/>
    </row>
    <row r="29" spans="1:11">
      <c r="C29" s="54"/>
    </row>
    <row r="30" spans="1:11">
      <c r="C30" s="54"/>
    </row>
  </sheetData>
  <hyperlinks>
    <hyperlink ref="C4" location="Summary!A1" display="Summary" xr:uid="{00000000-0004-0000-0100-000000000000}"/>
    <hyperlink ref="C5" location="'Balance sheet'!A1" display="Balance sheet" xr:uid="{00000000-0004-0000-0100-000001000000}"/>
    <hyperlink ref="C6" location="'Income Statement'!A1" display="Income Statement" xr:uid="{00000000-0004-0000-0100-000002000000}"/>
    <hyperlink ref="C7" location="Profitability!A1" display="Profitability" xr:uid="{00000000-0004-0000-0100-000003000000}"/>
    <hyperlink ref="C8" location="'Customer Resources'!A1" display="Customer Resources" xr:uid="{00000000-0004-0000-0100-000004000000}"/>
    <hyperlink ref="C9" location="Index!A1" display="Credit" xr:uid="{00000000-0004-0000-0100-000005000000}"/>
    <hyperlink ref="C12" location="Solvency!A1" display="Solvency" xr:uid="{00000000-0004-0000-0100-000006000000}"/>
    <hyperlink ref="C13" location="Liquidity!A1" display="Liquidity" xr:uid="{00000000-0004-0000-0100-000007000000}"/>
    <hyperlink ref="C14" location="'Other information'!A1" display="Other information" xr:uid="{00000000-0004-0000-0100-000008000000}"/>
    <hyperlink ref="C17" location="Notes!A1" display="Notes" xr:uid="{00000000-0004-0000-0100-000009000000}"/>
    <hyperlink ref="C18" location="Disclaimer!A1" display="Disclaimer" xr:uid="{00000000-0004-0000-0100-00000A000000}"/>
    <hyperlink ref="E12" r:id="rId1" xr:uid="{00000000-0004-0000-0100-00000B000000}"/>
    <hyperlink ref="C11" location="'Foreclosed assets'!A1" display="Foreclosed assets" xr:uid="{00000000-0004-0000-0100-00000C000000}"/>
    <hyperlink ref="C10" location="'Risk management'!A1" display="Risk management" xr:uid="{00000000-0004-0000-0100-00000D000000}"/>
    <hyperlink ref="C15" location="Glossary!A1" display="Glossary" xr:uid="{00000000-0004-0000-0100-00000E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
  <sheetViews>
    <sheetView showGridLines="0" zoomScaleNormal="100" workbookViewId="0"/>
  </sheetViews>
  <sheetFormatPr baseColWidth="10" defaultColWidth="11.42578125" defaultRowHeight="12"/>
  <cols>
    <col min="1" max="1" width="153.28515625" style="91" customWidth="1"/>
    <col min="2" max="16384" width="11.42578125" style="91"/>
  </cols>
  <sheetData>
    <row r="1" spans="1:7" ht="129.75" customHeight="1">
      <c r="A1" s="205" t="s">
        <v>286</v>
      </c>
      <c r="G1" s="90"/>
    </row>
    <row r="2" spans="1:7" ht="54" customHeight="1">
      <c r="A2" s="206" t="s">
        <v>140</v>
      </c>
    </row>
    <row r="3" spans="1:7" ht="17.25" customHeight="1">
      <c r="A3" s="207"/>
    </row>
    <row r="4" spans="1:7" ht="172.5" customHeight="1">
      <c r="A4" s="206"/>
    </row>
    <row r="5" spans="1:7">
      <c r="G5" s="9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K66"/>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9.28515625" bestFit="1" customWidth="1"/>
    <col min="8" max="8" width="13.42578125" bestFit="1" customWidth="1"/>
  </cols>
  <sheetData>
    <row r="2" spans="1:8" ht="15.75">
      <c r="C2" s="11"/>
      <c r="G2" s="272" t="s">
        <v>138</v>
      </c>
      <c r="H2" s="272"/>
    </row>
    <row r="3" spans="1:8">
      <c r="B3" s="24" t="s">
        <v>115</v>
      </c>
      <c r="C3" s="231">
        <v>45565</v>
      </c>
      <c r="D3" s="7" t="s">
        <v>28</v>
      </c>
      <c r="E3" s="231">
        <v>45199</v>
      </c>
      <c r="F3" s="7" t="s">
        <v>28</v>
      </c>
      <c r="G3" s="270" t="s">
        <v>139</v>
      </c>
      <c r="H3" s="270" t="s">
        <v>29</v>
      </c>
    </row>
    <row r="4" spans="1:8">
      <c r="B4" s="139" t="s">
        <v>305</v>
      </c>
      <c r="C4" s="139"/>
      <c r="D4" s="8"/>
      <c r="E4" s="226"/>
      <c r="F4" s="8"/>
      <c r="G4" s="226"/>
      <c r="H4" s="226"/>
    </row>
    <row r="5" spans="1:8" ht="15.75" thickBot="1">
      <c r="A5" s="15"/>
      <c r="B5" s="25" t="s">
        <v>116</v>
      </c>
      <c r="C5" s="184">
        <v>82437</v>
      </c>
      <c r="E5" s="184">
        <v>71114</v>
      </c>
      <c r="F5" s="142"/>
      <c r="G5" s="200">
        <v>11324</v>
      </c>
      <c r="H5" s="199">
        <v>0.159</v>
      </c>
    </row>
    <row r="6" spans="1:8" ht="15.75" thickBot="1">
      <c r="A6" s="15"/>
      <c r="B6" s="27" t="s">
        <v>377</v>
      </c>
      <c r="C6" s="99">
        <v>49450</v>
      </c>
      <c r="E6" s="99">
        <v>42585</v>
      </c>
      <c r="G6" s="28">
        <v>6865</v>
      </c>
      <c r="H6" s="30">
        <v>0.161</v>
      </c>
    </row>
    <row r="7" spans="1:8" ht="15.75" thickBot="1">
      <c r="A7" s="15"/>
      <c r="B7" s="25" t="s">
        <v>370</v>
      </c>
      <c r="C7" s="97">
        <v>49055</v>
      </c>
      <c r="E7" s="97">
        <v>42391</v>
      </c>
      <c r="G7" s="200">
        <v>6664</v>
      </c>
      <c r="H7" s="199">
        <v>0.157</v>
      </c>
    </row>
    <row r="8" spans="1:8" ht="15.75" thickBot="1">
      <c r="A8" s="15"/>
      <c r="B8" s="27" t="s">
        <v>263</v>
      </c>
      <c r="C8" s="99">
        <v>61913</v>
      </c>
      <c r="E8" s="99">
        <v>50741</v>
      </c>
      <c r="G8" s="28">
        <v>11172</v>
      </c>
      <c r="H8" s="30">
        <v>0.22</v>
      </c>
    </row>
    <row r="9" spans="1:8" ht="15.75" thickBot="1">
      <c r="A9" s="15"/>
      <c r="B9" s="25" t="s">
        <v>303</v>
      </c>
      <c r="C9" s="97">
        <v>15779</v>
      </c>
      <c r="E9" s="97">
        <v>13196</v>
      </c>
      <c r="G9" s="200">
        <v>2583</v>
      </c>
      <c r="H9" s="199">
        <v>0.19600000000000001</v>
      </c>
    </row>
    <row r="10" spans="1:8" ht="15.75" thickBot="1">
      <c r="A10" s="15"/>
      <c r="B10" s="27" t="s">
        <v>117</v>
      </c>
      <c r="C10" s="99">
        <v>127142</v>
      </c>
      <c r="E10" s="99">
        <v>106522</v>
      </c>
      <c r="G10" s="28">
        <v>20619</v>
      </c>
      <c r="H10" s="30">
        <v>0.19400000000000001</v>
      </c>
    </row>
    <row r="11" spans="1:8" ht="15.75" thickBot="1">
      <c r="A11" s="15"/>
      <c r="B11" s="25" t="s">
        <v>311</v>
      </c>
      <c r="C11" s="97">
        <v>6044</v>
      </c>
      <c r="E11" s="97">
        <v>4985</v>
      </c>
      <c r="G11" s="200">
        <v>1059</v>
      </c>
      <c r="H11" s="199">
        <v>0.21199999999999999</v>
      </c>
    </row>
    <row r="12" spans="1:8" ht="15.75" thickBot="1">
      <c r="A12" s="15"/>
      <c r="B12" s="27" t="s">
        <v>306</v>
      </c>
      <c r="C12" s="99">
        <v>5847</v>
      </c>
      <c r="E12" s="99">
        <v>4665</v>
      </c>
      <c r="G12" s="28">
        <v>1182</v>
      </c>
      <c r="H12" s="30">
        <v>0.253</v>
      </c>
    </row>
    <row r="13" spans="1:8" ht="15.75" thickBot="1">
      <c r="A13" s="15"/>
      <c r="B13" s="25" t="s">
        <v>238</v>
      </c>
      <c r="C13" s="97">
        <v>75927</v>
      </c>
      <c r="E13" s="97">
        <v>72109</v>
      </c>
      <c r="G13" s="200">
        <v>3818</v>
      </c>
      <c r="H13" s="199">
        <v>5.2999999999999999E-2</v>
      </c>
    </row>
    <row r="14" spans="1:8">
      <c r="B14" s="29"/>
      <c r="C14" s="29"/>
      <c r="E14" s="29"/>
    </row>
    <row r="15" spans="1:8">
      <c r="B15" s="139" t="s">
        <v>274</v>
      </c>
      <c r="C15" s="247"/>
      <c r="E15" s="247"/>
      <c r="G15" s="139"/>
      <c r="H15" s="139"/>
    </row>
    <row r="16" spans="1:8" ht="15.75" thickBot="1">
      <c r="A16" s="15"/>
      <c r="B16" s="25" t="s">
        <v>118</v>
      </c>
      <c r="C16" s="97">
        <v>1212</v>
      </c>
      <c r="E16" s="97">
        <v>874</v>
      </c>
      <c r="G16" s="200">
        <v>338</v>
      </c>
      <c r="H16" s="199">
        <v>0.38700000000000001</v>
      </c>
    </row>
    <row r="17" spans="1:11" ht="15.75" thickBot="1">
      <c r="A17" s="15"/>
      <c r="B17" s="27" t="s">
        <v>287</v>
      </c>
      <c r="C17" s="99">
        <v>1521</v>
      </c>
      <c r="E17" s="99">
        <v>1114</v>
      </c>
      <c r="G17" s="28">
        <v>406</v>
      </c>
      <c r="H17" s="30">
        <v>0.36499999999999999</v>
      </c>
      <c r="K17" s="4"/>
    </row>
    <row r="18" spans="1:11" ht="15.75" thickBot="1">
      <c r="A18" s="15"/>
      <c r="B18" s="25" t="s">
        <v>312</v>
      </c>
      <c r="C18" s="97">
        <v>634</v>
      </c>
      <c r="E18" s="97">
        <v>497</v>
      </c>
      <c r="G18" s="200">
        <v>138</v>
      </c>
      <c r="H18" s="199">
        <v>0.27800000000000002</v>
      </c>
      <c r="K18" s="4"/>
    </row>
    <row r="19" spans="1:11" ht="15.75" thickBot="1">
      <c r="A19" s="15"/>
      <c r="B19" s="27" t="s">
        <v>314</v>
      </c>
      <c r="C19" s="99">
        <v>986</v>
      </c>
      <c r="E19" s="99">
        <v>427</v>
      </c>
      <c r="G19" s="28">
        <v>559</v>
      </c>
      <c r="H19" s="30">
        <v>1.31</v>
      </c>
    </row>
    <row r="20" spans="1:11" ht="15.75" thickBot="1">
      <c r="A20" s="15"/>
      <c r="B20" s="25" t="s">
        <v>313</v>
      </c>
      <c r="C20" s="97">
        <v>988</v>
      </c>
      <c r="E20" s="97">
        <v>429</v>
      </c>
      <c r="G20" s="200">
        <v>560</v>
      </c>
      <c r="H20" s="199">
        <v>1.306</v>
      </c>
    </row>
    <row r="21" spans="1:11" ht="15.75" thickBot="1">
      <c r="A21" s="15"/>
      <c r="B21" s="27" t="s">
        <v>93</v>
      </c>
      <c r="C21" s="100">
        <v>0.24</v>
      </c>
      <c r="D21" s="156"/>
      <c r="E21" s="100">
        <v>0.11799999999999999</v>
      </c>
      <c r="F21" s="156"/>
      <c r="G21" s="30">
        <v>0.122</v>
      </c>
      <c r="H21" s="30" t="s">
        <v>37</v>
      </c>
    </row>
    <row r="22" spans="1:11" ht="15.75" thickBot="1">
      <c r="A22" s="15"/>
      <c r="B22" s="25" t="s">
        <v>94</v>
      </c>
      <c r="C22" s="248">
        <v>0.26200000000000001</v>
      </c>
      <c r="E22" s="248">
        <v>0.13</v>
      </c>
      <c r="F22" s="156"/>
      <c r="G22" s="199">
        <v>0.13200000000000001</v>
      </c>
      <c r="H22" s="199" t="s">
        <v>37</v>
      </c>
    </row>
    <row r="23" spans="1:11" ht="15.75" thickBot="1">
      <c r="A23" s="15"/>
      <c r="B23" s="27" t="s">
        <v>95</v>
      </c>
      <c r="C23" s="100">
        <v>1.7999999999999999E-2</v>
      </c>
      <c r="D23" s="156"/>
      <c r="E23" s="100">
        <v>8.9999999999999993E-3</v>
      </c>
      <c r="F23" s="156"/>
      <c r="G23" s="30">
        <v>8.9999999999999993E-3</v>
      </c>
      <c r="H23" s="30" t="s">
        <v>37</v>
      </c>
    </row>
    <row r="24" spans="1:11" ht="15.75" thickBot="1">
      <c r="A24" s="15"/>
      <c r="B24" s="25" t="s">
        <v>119</v>
      </c>
      <c r="C24" s="248">
        <v>0.504</v>
      </c>
      <c r="E24" s="248">
        <v>0.52300000000000002</v>
      </c>
      <c r="F24" s="156"/>
      <c r="G24" s="199">
        <v>-1.9E-2</v>
      </c>
      <c r="H24" s="199" t="s">
        <v>37</v>
      </c>
    </row>
    <row r="25" spans="1:11">
      <c r="B25" s="12"/>
    </row>
    <row r="26" spans="1:11">
      <c r="B26" s="139" t="s">
        <v>275</v>
      </c>
      <c r="C26" s="139"/>
      <c r="E26" s="139"/>
      <c r="G26" s="139"/>
      <c r="H26" s="139"/>
    </row>
    <row r="27" spans="1:11" ht="15.75" thickBot="1">
      <c r="A27" s="15"/>
      <c r="B27" s="25" t="s">
        <v>120</v>
      </c>
      <c r="C27" s="26">
        <v>1312</v>
      </c>
      <c r="E27" s="26">
        <v>1016</v>
      </c>
      <c r="G27" s="200">
        <v>296</v>
      </c>
      <c r="H27" s="199">
        <v>0.29199999999999998</v>
      </c>
    </row>
    <row r="28" spans="1:11" ht="15.75" thickBot="1">
      <c r="A28" s="15"/>
      <c r="B28" s="27" t="s">
        <v>109</v>
      </c>
      <c r="C28" s="28">
        <v>433</v>
      </c>
      <c r="E28" s="28">
        <v>466</v>
      </c>
      <c r="G28" s="28">
        <v>-33</v>
      </c>
      <c r="H28" s="30">
        <v>-7.0999999999999994E-2</v>
      </c>
    </row>
    <row r="29" spans="1:11" ht="15.75" thickBot="1">
      <c r="A29" s="15"/>
      <c r="B29" s="25" t="s">
        <v>121</v>
      </c>
      <c r="C29" s="26">
        <v>1745</v>
      </c>
      <c r="E29" s="26">
        <v>1482</v>
      </c>
      <c r="G29" s="200">
        <v>263</v>
      </c>
      <c r="H29" s="199">
        <v>0.17699999999999999</v>
      </c>
    </row>
    <row r="30" spans="1:11" ht="15.75" thickBot="1">
      <c r="A30" s="15"/>
      <c r="B30" s="27" t="s">
        <v>122</v>
      </c>
      <c r="C30" s="30">
        <v>2.5999999999999999E-2</v>
      </c>
      <c r="E30" s="30">
        <v>2.3E-2</v>
      </c>
      <c r="G30" s="30">
        <v>3.0000000000000001E-3</v>
      </c>
      <c r="H30" s="30" t="s">
        <v>37</v>
      </c>
    </row>
    <row r="31" spans="1:11" ht="15.75" thickBot="1">
      <c r="A31" s="15"/>
      <c r="B31" s="25" t="s">
        <v>123</v>
      </c>
      <c r="C31" s="31">
        <v>3.4000000000000002E-2</v>
      </c>
      <c r="E31" s="31">
        <v>3.4000000000000002E-2</v>
      </c>
      <c r="G31" s="31">
        <v>1E-3</v>
      </c>
      <c r="H31" s="31" t="s">
        <v>37</v>
      </c>
    </row>
    <row r="32" spans="1:11" ht="15.75" thickBot="1">
      <c r="A32" s="15"/>
      <c r="B32" s="27" t="s">
        <v>124</v>
      </c>
      <c r="C32" s="30">
        <v>0.78100000000000003</v>
      </c>
      <c r="E32" s="30">
        <v>0.753</v>
      </c>
      <c r="G32" s="30">
        <v>2.8000000000000001E-2</v>
      </c>
      <c r="H32" s="30" t="s">
        <v>37</v>
      </c>
    </row>
    <row r="33" spans="1:8" ht="15.75" thickBot="1">
      <c r="A33" s="15"/>
      <c r="B33" s="25" t="s">
        <v>125</v>
      </c>
      <c r="C33" s="31">
        <v>0.63300000000000001</v>
      </c>
      <c r="E33" s="31">
        <v>0.64300000000000002</v>
      </c>
      <c r="G33" s="31">
        <v>-0.01</v>
      </c>
      <c r="H33" s="31" t="s">
        <v>37</v>
      </c>
    </row>
    <row r="34" spans="1:8" ht="15.75" thickBot="1">
      <c r="A34" s="15"/>
      <c r="B34" s="27" t="s">
        <v>126</v>
      </c>
      <c r="C34" s="30">
        <v>0.74399999999999999</v>
      </c>
      <c r="E34" s="30">
        <v>0.71899999999999997</v>
      </c>
      <c r="G34" s="30">
        <v>2.5999999999999999E-2</v>
      </c>
      <c r="H34" s="30" t="s">
        <v>37</v>
      </c>
    </row>
    <row r="35" spans="1:8" ht="15.75" thickBot="1">
      <c r="A35" s="15"/>
      <c r="B35" s="25" t="s">
        <v>127</v>
      </c>
      <c r="C35" s="241">
        <v>2.7000000000000001E-3</v>
      </c>
      <c r="D35" s="233"/>
      <c r="E35" s="241">
        <v>2.3999999999999998E-3</v>
      </c>
      <c r="F35" s="233"/>
      <c r="G35" s="241">
        <v>2.9999999999999997E-4</v>
      </c>
      <c r="H35" s="31" t="s">
        <v>37</v>
      </c>
    </row>
    <row r="37" spans="1:8">
      <c r="B37" s="139" t="s">
        <v>276</v>
      </c>
      <c r="C37" s="139"/>
      <c r="E37" s="139"/>
      <c r="G37" s="139"/>
      <c r="H37" s="139"/>
    </row>
    <row r="38" spans="1:8" ht="15.75" thickBot="1">
      <c r="A38" s="15"/>
      <c r="B38" s="25" t="s">
        <v>128</v>
      </c>
      <c r="C38" s="31">
        <v>0.79900000000000004</v>
      </c>
      <c r="E38" s="31">
        <v>0.83899999999999997</v>
      </c>
      <c r="G38" s="199">
        <v>-4.1000000000000002E-2</v>
      </c>
      <c r="H38" s="199" t="s">
        <v>37</v>
      </c>
    </row>
    <row r="39" spans="1:8" ht="15.75" thickBot="1">
      <c r="A39" s="15"/>
      <c r="B39" s="27" t="s">
        <v>129</v>
      </c>
      <c r="C39" s="33">
        <v>2.39</v>
      </c>
      <c r="E39" s="33">
        <v>2.0499999999999998</v>
      </c>
      <c r="G39" s="33">
        <v>0.34</v>
      </c>
      <c r="H39" s="30" t="s">
        <v>37</v>
      </c>
    </row>
    <row r="40" spans="1:8" ht="15.75" thickBot="1">
      <c r="A40" s="15"/>
      <c r="B40" s="25" t="s">
        <v>264</v>
      </c>
      <c r="C40" s="32">
        <v>1.45</v>
      </c>
      <c r="E40" s="32">
        <v>1.31</v>
      </c>
      <c r="G40" s="32">
        <v>0.14000000000000001</v>
      </c>
      <c r="H40" s="31" t="s">
        <v>37</v>
      </c>
    </row>
    <row r="42" spans="1:8">
      <c r="B42" s="139" t="s">
        <v>277</v>
      </c>
      <c r="C42" s="139"/>
      <c r="E42" s="139"/>
      <c r="G42" s="139"/>
      <c r="H42" s="139"/>
    </row>
    <row r="43" spans="1:8" ht="15.75" thickBot="1">
      <c r="A43" s="15"/>
      <c r="B43" s="25" t="s">
        <v>130</v>
      </c>
      <c r="C43" s="31">
        <v>0.128</v>
      </c>
      <c r="D43" s="19"/>
      <c r="E43" s="31">
        <v>0.128</v>
      </c>
      <c r="F43" s="19"/>
      <c r="G43" s="31">
        <v>-1E-3</v>
      </c>
      <c r="H43" s="31" t="s">
        <v>37</v>
      </c>
    </row>
    <row r="44" spans="1:8" ht="15.75" thickBot="1">
      <c r="A44" s="15"/>
      <c r="B44" s="27" t="s">
        <v>131</v>
      </c>
      <c r="C44" s="30">
        <v>0.128</v>
      </c>
      <c r="D44" s="19"/>
      <c r="E44" s="30">
        <v>0.126</v>
      </c>
      <c r="F44" s="19"/>
      <c r="G44" s="30">
        <v>2E-3</v>
      </c>
      <c r="H44" s="30" t="s">
        <v>37</v>
      </c>
    </row>
    <row r="45" spans="1:8" ht="15.75" thickBot="1">
      <c r="A45" s="15"/>
      <c r="B45" s="25" t="s">
        <v>132</v>
      </c>
      <c r="C45" s="31">
        <v>0.16600000000000001</v>
      </c>
      <c r="D45" s="19"/>
      <c r="E45" s="31">
        <v>0.17299999999999999</v>
      </c>
      <c r="F45" s="19"/>
      <c r="G45" s="31">
        <v>-7.0000000000000001E-3</v>
      </c>
      <c r="H45" s="31" t="s">
        <v>37</v>
      </c>
    </row>
    <row r="46" spans="1:8" ht="15.75" thickBot="1">
      <c r="A46" s="15"/>
      <c r="B46" s="27" t="s">
        <v>133</v>
      </c>
      <c r="C46" s="30">
        <v>0.16600000000000001</v>
      </c>
      <c r="D46" s="19"/>
      <c r="E46" s="30">
        <v>0.17100000000000001</v>
      </c>
      <c r="F46" s="19"/>
      <c r="G46" s="30">
        <v>-5.0000000000000001E-3</v>
      </c>
      <c r="H46" s="30" t="s">
        <v>37</v>
      </c>
    </row>
    <row r="47" spans="1:8" ht="15.75" thickBot="1">
      <c r="A47" s="15"/>
      <c r="B47" s="25" t="s">
        <v>353</v>
      </c>
      <c r="C47" s="31">
        <v>0.219</v>
      </c>
      <c r="D47" s="19"/>
      <c r="E47" s="31">
        <v>0.221</v>
      </c>
      <c r="G47" s="31">
        <v>-1E-3</v>
      </c>
      <c r="H47" s="31" t="s">
        <v>37</v>
      </c>
    </row>
    <row r="48" spans="1:8" ht="15.75" thickBot="1">
      <c r="A48" s="15"/>
      <c r="B48" s="27" t="s">
        <v>266</v>
      </c>
      <c r="C48" s="28">
        <v>37692</v>
      </c>
      <c r="E48" s="28">
        <v>31615</v>
      </c>
      <c r="G48" s="28">
        <v>6076</v>
      </c>
      <c r="H48" s="30">
        <v>0.192</v>
      </c>
    </row>
    <row r="49" spans="1:8" ht="15.75" thickBot="1">
      <c r="A49" s="15"/>
      <c r="B49" s="25" t="s">
        <v>134</v>
      </c>
      <c r="C49" s="31">
        <v>0.26900000000000002</v>
      </c>
      <c r="D49" s="19"/>
      <c r="E49" s="31">
        <v>0.25700000000000001</v>
      </c>
      <c r="G49" s="31">
        <v>1.2999999999999999E-2</v>
      </c>
      <c r="H49" s="31" t="s">
        <v>37</v>
      </c>
    </row>
    <row r="51" spans="1:8">
      <c r="B51" s="139" t="s">
        <v>278</v>
      </c>
      <c r="C51" s="139"/>
      <c r="E51" s="139"/>
      <c r="G51" s="139"/>
      <c r="H51" s="139"/>
    </row>
    <row r="52" spans="1:8" ht="15.75" thickBot="1">
      <c r="A52" s="15"/>
      <c r="B52" s="25" t="s">
        <v>135</v>
      </c>
      <c r="C52" s="26">
        <v>8227</v>
      </c>
      <c r="E52" s="26">
        <v>6288</v>
      </c>
      <c r="G52" s="200">
        <v>1939</v>
      </c>
      <c r="H52" s="199">
        <v>0.308</v>
      </c>
    </row>
    <row r="53" spans="1:8" ht="15.75" thickBot="1">
      <c r="A53" s="15"/>
      <c r="B53" s="27" t="s">
        <v>136</v>
      </c>
      <c r="C53" s="28">
        <v>656</v>
      </c>
      <c r="E53" s="28">
        <v>623</v>
      </c>
      <c r="G53" s="28">
        <v>33</v>
      </c>
      <c r="H53" s="30">
        <v>5.2999999999999999E-2</v>
      </c>
    </row>
    <row r="54" spans="1:8" ht="15.75" thickBot="1">
      <c r="A54" s="15"/>
      <c r="B54" s="25" t="s">
        <v>289</v>
      </c>
      <c r="C54" s="26">
        <v>1405</v>
      </c>
      <c r="E54" s="26">
        <v>1162</v>
      </c>
      <c r="G54" s="200">
        <v>243</v>
      </c>
      <c r="H54" s="199">
        <v>0.20899999999999999</v>
      </c>
    </row>
    <row r="55" spans="1:8">
      <c r="G55" s="20"/>
      <c r="H55" s="20"/>
    </row>
    <row r="56" spans="1:8">
      <c r="B56" s="187" t="s">
        <v>137</v>
      </c>
    </row>
    <row r="66" spans="3:8">
      <c r="C66" s="20"/>
      <c r="E66" s="20"/>
      <c r="G66" s="20"/>
      <c r="H66" s="19"/>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K78"/>
  <sheetViews>
    <sheetView showGridLines="0" workbookViewId="0"/>
  </sheetViews>
  <sheetFormatPr baseColWidth="10" defaultRowHeight="15"/>
  <cols>
    <col min="2" max="2" width="64.7109375" style="54" customWidth="1"/>
    <col min="3" max="3" width="2.5703125" style="54" customWidth="1"/>
    <col min="4" max="4" width="11.28515625" style="54" customWidth="1"/>
    <col min="5" max="5" width="14" style="54" customWidth="1"/>
    <col min="6" max="6" width="1.5703125" style="54" customWidth="1"/>
    <col min="7" max="7" width="19.28515625" style="54" bestFit="1" customWidth="1"/>
    <col min="8" max="8" width="13.42578125" style="54" bestFit="1" customWidth="1"/>
  </cols>
  <sheetData>
    <row r="1" spans="2:11">
      <c r="B1" s="4"/>
      <c r="C1" s="48"/>
      <c r="D1" s="48"/>
      <c r="E1" s="48"/>
      <c r="F1" s="48"/>
    </row>
    <row r="2" spans="2:11">
      <c r="B2" s="59"/>
      <c r="C2" s="59"/>
      <c r="D2" s="237"/>
      <c r="E2" s="237"/>
      <c r="F2" s="66"/>
      <c r="G2" s="272" t="s">
        <v>138</v>
      </c>
      <c r="H2" s="272"/>
    </row>
    <row r="3" spans="2:11">
      <c r="B3" s="229" t="s">
        <v>141</v>
      </c>
      <c r="C3" s="140"/>
      <c r="D3" s="230">
        <v>45565</v>
      </c>
      <c r="E3" s="230" t="s">
        <v>394</v>
      </c>
      <c r="F3" s="228"/>
      <c r="G3" s="271" t="s">
        <v>352</v>
      </c>
      <c r="H3" s="271" t="s">
        <v>29</v>
      </c>
    </row>
    <row r="4" spans="2:11">
      <c r="B4" s="112" t="s">
        <v>142</v>
      </c>
      <c r="C4" s="55"/>
      <c r="D4" s="165">
        <v>9629.4639999999999</v>
      </c>
      <c r="E4" s="165">
        <v>6860.2539999999999</v>
      </c>
      <c r="F4" s="166"/>
      <c r="G4" s="227">
        <v>2769.21</v>
      </c>
      <c r="H4" s="167">
        <v>0.40365998110274054</v>
      </c>
      <c r="J4" s="204"/>
      <c r="K4" s="22"/>
    </row>
    <row r="5" spans="2:11">
      <c r="B5" s="60" t="s">
        <v>143</v>
      </c>
      <c r="C5" s="55"/>
      <c r="D5" s="168">
        <v>291.85300000000001</v>
      </c>
      <c r="E5" s="168">
        <v>482.72399999999999</v>
      </c>
      <c r="F5" s="166"/>
      <c r="G5" s="169">
        <v>-190.87099999999998</v>
      </c>
      <c r="H5" s="170">
        <v>-0.39540399897249773</v>
      </c>
    </row>
    <row r="6" spans="2:11">
      <c r="B6" s="60" t="s">
        <v>315</v>
      </c>
      <c r="C6" s="55"/>
      <c r="D6" s="168">
        <v>229.41200000000001</v>
      </c>
      <c r="E6" s="168">
        <v>243.18799999999999</v>
      </c>
      <c r="F6" s="166"/>
      <c r="G6" s="169">
        <v>-13.775999999999982</v>
      </c>
      <c r="H6" s="170">
        <v>-5.6647531950589594E-2</v>
      </c>
    </row>
    <row r="7" spans="2:11">
      <c r="B7" s="60" t="s">
        <v>316</v>
      </c>
      <c r="C7" s="55"/>
      <c r="D7" s="168">
        <v>0</v>
      </c>
      <c r="E7" s="168">
        <v>0</v>
      </c>
      <c r="F7" s="166"/>
      <c r="G7" s="169">
        <v>0</v>
      </c>
      <c r="H7" s="170" t="s">
        <v>37</v>
      </c>
    </row>
    <row r="8" spans="2:11">
      <c r="B8" s="60" t="s">
        <v>317</v>
      </c>
      <c r="C8" s="55"/>
      <c r="D8" s="168">
        <v>2985.527</v>
      </c>
      <c r="E8" s="168">
        <v>2167.761</v>
      </c>
      <c r="F8" s="166"/>
      <c r="G8" s="169">
        <v>817.76600000000008</v>
      </c>
      <c r="H8" s="170">
        <v>0.37723992635719533</v>
      </c>
    </row>
    <row r="9" spans="2:11">
      <c r="B9" s="60" t="s">
        <v>144</v>
      </c>
      <c r="C9" s="55"/>
      <c r="D9" s="168">
        <v>61810.082999999999</v>
      </c>
      <c r="E9" s="168">
        <v>53632.642999999996</v>
      </c>
      <c r="F9" s="166"/>
      <c r="G9" s="169">
        <v>8177.4400000000023</v>
      </c>
      <c r="H9" s="170">
        <v>0.15247132236239044</v>
      </c>
    </row>
    <row r="10" spans="2:11">
      <c r="B10" s="60" t="s">
        <v>145</v>
      </c>
      <c r="C10" s="55"/>
      <c r="D10" s="168">
        <v>407.88499999999999</v>
      </c>
      <c r="E10" s="168">
        <v>785.577</v>
      </c>
      <c r="F10" s="166"/>
      <c r="G10" s="169">
        <v>-377.69200000000001</v>
      </c>
      <c r="H10" s="170">
        <v>-0.48078291497841713</v>
      </c>
    </row>
    <row r="11" spans="2:11">
      <c r="B11" s="60" t="s">
        <v>146</v>
      </c>
      <c r="C11" s="55"/>
      <c r="D11" s="168">
        <v>159.864</v>
      </c>
      <c r="E11" s="168">
        <v>160.72900000000001</v>
      </c>
      <c r="F11" s="166"/>
      <c r="G11" s="169">
        <v>-0.86500000000000909</v>
      </c>
      <c r="H11" s="170">
        <v>-5.3817294949885146E-3</v>
      </c>
    </row>
    <row r="12" spans="2:11">
      <c r="B12" s="61" t="s">
        <v>147</v>
      </c>
      <c r="C12" s="49"/>
      <c r="D12" s="171">
        <v>159.86199999999999</v>
      </c>
      <c r="E12" s="171">
        <v>160.72900000000001</v>
      </c>
      <c r="F12" s="166"/>
      <c r="G12" s="172">
        <v>-0.86700000000001864</v>
      </c>
      <c r="H12" s="173">
        <v>-5.3941728001792987E-3</v>
      </c>
    </row>
    <row r="13" spans="2:11">
      <c r="B13" s="60" t="s">
        <v>148</v>
      </c>
      <c r="C13" s="56"/>
      <c r="D13" s="168">
        <v>3.98</v>
      </c>
      <c r="E13" s="168">
        <v>4.4109999999999996</v>
      </c>
      <c r="F13" s="166"/>
      <c r="G13" s="169">
        <v>-0.43099999999999961</v>
      </c>
      <c r="H13" s="170">
        <v>-9.771026978009513E-2</v>
      </c>
    </row>
    <row r="14" spans="2:11">
      <c r="B14" s="60" t="s">
        <v>149</v>
      </c>
      <c r="C14" s="56"/>
      <c r="D14" s="168">
        <v>1291.915</v>
      </c>
      <c r="E14" s="168">
        <v>1184.163</v>
      </c>
      <c r="F14" s="166"/>
      <c r="G14" s="169">
        <v>107.75199999999995</v>
      </c>
      <c r="H14" s="170">
        <v>9.0994229679528874E-2</v>
      </c>
    </row>
    <row r="15" spans="2:11">
      <c r="B15" s="61" t="s">
        <v>318</v>
      </c>
      <c r="C15" s="49"/>
      <c r="D15" s="171">
        <v>1081.989</v>
      </c>
      <c r="E15" s="171">
        <v>970.97</v>
      </c>
      <c r="F15" s="166"/>
      <c r="G15" s="172">
        <v>111.01900000000001</v>
      </c>
      <c r="H15" s="173">
        <v>0.11433823908050712</v>
      </c>
    </row>
    <row r="16" spans="2:11">
      <c r="B16" s="62" t="s">
        <v>150</v>
      </c>
      <c r="C16" s="50"/>
      <c r="D16" s="171">
        <v>1081.989</v>
      </c>
      <c r="E16" s="171">
        <v>970.97</v>
      </c>
      <c r="F16" s="166"/>
      <c r="G16" s="172">
        <v>111.01900000000001</v>
      </c>
      <c r="H16" s="173">
        <v>0.11433823908050712</v>
      </c>
    </row>
    <row r="17" spans="2:8">
      <c r="B17" s="61" t="s">
        <v>319</v>
      </c>
      <c r="C17" s="49"/>
      <c r="D17" s="171">
        <v>209.92599999999999</v>
      </c>
      <c r="E17" s="171">
        <v>213.19300000000001</v>
      </c>
      <c r="F17" s="166"/>
      <c r="G17" s="172">
        <v>-3.2670000000000243</v>
      </c>
      <c r="H17" s="173">
        <v>-1.5324142912759913E-2</v>
      </c>
    </row>
    <row r="18" spans="2:8">
      <c r="B18" s="60" t="s">
        <v>151</v>
      </c>
      <c r="C18" s="56"/>
      <c r="D18" s="168">
        <v>490.25099999999998</v>
      </c>
      <c r="E18" s="168">
        <v>469.65899999999999</v>
      </c>
      <c r="F18" s="166"/>
      <c r="G18" s="169">
        <v>20.591999999999985</v>
      </c>
      <c r="H18" s="170">
        <v>4.3844576597062944E-2</v>
      </c>
    </row>
    <row r="19" spans="2:8">
      <c r="B19" s="61" t="s">
        <v>152</v>
      </c>
      <c r="C19" s="49"/>
      <c r="D19" s="171">
        <v>70.251999999999995</v>
      </c>
      <c r="E19" s="171">
        <v>70.251999999999995</v>
      </c>
      <c r="F19" s="166"/>
      <c r="G19" s="172">
        <v>0</v>
      </c>
      <c r="H19" s="173" t="s">
        <v>37</v>
      </c>
    </row>
    <row r="20" spans="2:8">
      <c r="B20" s="61" t="s">
        <v>153</v>
      </c>
      <c r="C20" s="49"/>
      <c r="D20" s="171">
        <v>419.99900000000002</v>
      </c>
      <c r="E20" s="171">
        <v>399.40699999999998</v>
      </c>
      <c r="F20" s="166"/>
      <c r="G20" s="172">
        <v>20.592000000000041</v>
      </c>
      <c r="H20" s="173">
        <v>5.1556432411049485E-2</v>
      </c>
    </row>
    <row r="21" spans="2:8">
      <c r="B21" s="60" t="s">
        <v>154</v>
      </c>
      <c r="C21" s="56"/>
      <c r="D21" s="168">
        <v>3653.6533999999997</v>
      </c>
      <c r="E21" s="168">
        <v>3644.4720000000002</v>
      </c>
      <c r="F21" s="166"/>
      <c r="G21" s="169">
        <v>9.1813999999994849</v>
      </c>
      <c r="H21" s="170">
        <v>2.5192675372453085E-3</v>
      </c>
    </row>
    <row r="22" spans="2:8">
      <c r="B22" s="61" t="s">
        <v>155</v>
      </c>
      <c r="C22" s="49"/>
      <c r="D22" s="171">
        <v>53.436</v>
      </c>
      <c r="E22" s="171">
        <v>26.65</v>
      </c>
      <c r="F22" s="166"/>
      <c r="G22" s="172">
        <v>26.786000000000001</v>
      </c>
      <c r="H22" s="173">
        <v>1.0051031894934335</v>
      </c>
    </row>
    <row r="23" spans="2:8">
      <c r="B23" s="61" t="s">
        <v>156</v>
      </c>
      <c r="C23" s="49"/>
      <c r="D23" s="171">
        <v>3600.2174</v>
      </c>
      <c r="E23" s="171">
        <v>3617.8220000000001</v>
      </c>
      <c r="F23" s="166"/>
      <c r="G23" s="172">
        <v>-17.604600000000119</v>
      </c>
      <c r="H23" s="173">
        <v>-4.8660768827211839E-3</v>
      </c>
    </row>
    <row r="24" spans="2:8">
      <c r="B24" s="60" t="s">
        <v>157</v>
      </c>
      <c r="C24" s="56"/>
      <c r="D24" s="168">
        <v>301.185</v>
      </c>
      <c r="E24" s="168">
        <v>259.26400000000001</v>
      </c>
      <c r="F24" s="166"/>
      <c r="G24" s="169">
        <v>41.920999999999992</v>
      </c>
      <c r="H24" s="170">
        <v>0.16169232905455438</v>
      </c>
    </row>
    <row r="25" spans="2:8">
      <c r="B25" s="61" t="s">
        <v>158</v>
      </c>
      <c r="C25" s="49"/>
      <c r="D25" s="171">
        <v>26.866</v>
      </c>
      <c r="E25" s="171">
        <v>30.128</v>
      </c>
      <c r="F25" s="166"/>
      <c r="G25" s="172">
        <v>-3.2620000000000005</v>
      </c>
      <c r="H25" s="173">
        <v>-0.10827137546468403</v>
      </c>
    </row>
    <row r="26" spans="2:8">
      <c r="B26" s="61" t="s">
        <v>159</v>
      </c>
      <c r="C26" s="49"/>
      <c r="D26" s="171">
        <v>68.316000000000003</v>
      </c>
      <c r="E26" s="171">
        <v>64.98</v>
      </c>
      <c r="F26" s="166"/>
      <c r="G26" s="172">
        <v>3.3359999999999985</v>
      </c>
      <c r="H26" s="173">
        <v>5.1338873499538293E-2</v>
      </c>
    </row>
    <row r="27" spans="2:8">
      <c r="B27" s="61" t="s">
        <v>160</v>
      </c>
      <c r="C27" s="49"/>
      <c r="D27" s="171">
        <v>206.00299999999999</v>
      </c>
      <c r="E27" s="171">
        <v>164.15600000000001</v>
      </c>
      <c r="F27" s="166"/>
      <c r="G27" s="172">
        <v>41.84699999999998</v>
      </c>
      <c r="H27" s="173">
        <v>0.25492214722580947</v>
      </c>
    </row>
    <row r="28" spans="2:8">
      <c r="B28" s="60" t="s">
        <v>161</v>
      </c>
      <c r="C28" s="56"/>
      <c r="D28" s="168">
        <v>1182.307</v>
      </c>
      <c r="E28" s="168">
        <v>1218.729</v>
      </c>
      <c r="F28" s="166"/>
      <c r="G28" s="244">
        <v>-36.422000000000025</v>
      </c>
      <c r="H28" s="170">
        <v>-2.9885232894269378E-2</v>
      </c>
    </row>
    <row r="29" spans="2:8">
      <c r="B29" s="113" t="s">
        <v>162</v>
      </c>
      <c r="C29" s="144"/>
      <c r="D29" s="174">
        <v>82437.379400000005</v>
      </c>
      <c r="E29" s="174">
        <v>71113.573999999993</v>
      </c>
      <c r="F29" s="175"/>
      <c r="G29" s="174">
        <v>11323.805400000012</v>
      </c>
      <c r="H29" s="255">
        <v>0.15923549841553475</v>
      </c>
    </row>
    <row r="30" spans="2:8">
      <c r="B30" s="112" t="s">
        <v>163</v>
      </c>
      <c r="C30" s="56"/>
      <c r="D30" s="165">
        <v>295.839</v>
      </c>
      <c r="E30" s="165">
        <v>454.86099999999999</v>
      </c>
      <c r="F30" s="166"/>
      <c r="G30" s="227">
        <v>-159.02199999999999</v>
      </c>
      <c r="H30" s="177">
        <v>-0.34960570372047722</v>
      </c>
    </row>
    <row r="31" spans="2:8">
      <c r="B31" s="112" t="s">
        <v>356</v>
      </c>
      <c r="C31" s="56"/>
      <c r="D31" s="165">
        <v>50.468000000000004</v>
      </c>
      <c r="E31" s="165">
        <v>53.899000000000001</v>
      </c>
      <c r="F31" s="166"/>
      <c r="G31" s="227">
        <v>-3.4309999999999974</v>
      </c>
      <c r="H31" s="167">
        <v>-6.3656097515723806E-2</v>
      </c>
    </row>
    <row r="32" spans="2:8">
      <c r="B32" s="60" t="s">
        <v>357</v>
      </c>
      <c r="C32" s="56"/>
      <c r="D32" s="168">
        <v>72636.612999999998</v>
      </c>
      <c r="E32" s="168">
        <v>62309.281000000003</v>
      </c>
      <c r="F32" s="166"/>
      <c r="G32" s="169">
        <v>10327.331999999995</v>
      </c>
      <c r="H32" s="170">
        <v>0.16574307766446533</v>
      </c>
    </row>
    <row r="33" spans="2:8">
      <c r="B33" s="60" t="s">
        <v>164</v>
      </c>
      <c r="C33" s="56"/>
      <c r="D33" s="168">
        <v>361.95299999999997</v>
      </c>
      <c r="E33" s="168">
        <v>512.48099999999999</v>
      </c>
      <c r="F33" s="166"/>
      <c r="G33" s="169">
        <v>-150.52800000000002</v>
      </c>
      <c r="H33" s="170">
        <v>-0.29372406001393225</v>
      </c>
    </row>
    <row r="34" spans="2:8">
      <c r="B34" s="60" t="s">
        <v>165</v>
      </c>
      <c r="C34" s="56"/>
      <c r="D34" s="168">
        <v>1830.2429999999999</v>
      </c>
      <c r="E34" s="168">
        <v>1767.482</v>
      </c>
      <c r="F34" s="166"/>
      <c r="G34" s="169">
        <v>62.760999999999967</v>
      </c>
      <c r="H34" s="170">
        <v>3.5508706736475944E-2</v>
      </c>
    </row>
    <row r="35" spans="2:8">
      <c r="B35" s="60" t="s">
        <v>166</v>
      </c>
      <c r="C35" s="56"/>
      <c r="D35" s="168">
        <v>430.08699999999999</v>
      </c>
      <c r="E35" s="168">
        <v>330.87099999999998</v>
      </c>
      <c r="F35" s="166"/>
      <c r="G35" s="169">
        <v>99.216000000000008</v>
      </c>
      <c r="H35" s="170">
        <v>0.29986308863575234</v>
      </c>
    </row>
    <row r="36" spans="2:8">
      <c r="B36" s="61" t="s">
        <v>167</v>
      </c>
      <c r="C36" s="49"/>
      <c r="D36" s="171">
        <v>198.631</v>
      </c>
      <c r="E36" s="171">
        <v>221.32599999999999</v>
      </c>
      <c r="F36" s="166"/>
      <c r="G36" s="172">
        <v>-22.694999999999993</v>
      </c>
      <c r="H36" s="173">
        <v>-0.10254104804677261</v>
      </c>
    </row>
    <row r="37" spans="2:8">
      <c r="B37" s="61" t="s">
        <v>358</v>
      </c>
      <c r="C37" s="49"/>
      <c r="D37" s="171">
        <v>0</v>
      </c>
      <c r="E37" s="171">
        <v>0</v>
      </c>
      <c r="F37" s="166"/>
      <c r="G37" s="172">
        <v>0</v>
      </c>
      <c r="H37" s="173" t="s">
        <v>37</v>
      </c>
    </row>
    <row r="38" spans="2:8">
      <c r="B38" s="61" t="s">
        <v>320</v>
      </c>
      <c r="C38" s="49"/>
      <c r="D38" s="171">
        <v>35.113999999999997</v>
      </c>
      <c r="E38" s="171">
        <v>12.372</v>
      </c>
      <c r="F38" s="166"/>
      <c r="G38" s="172">
        <v>22.741999999999997</v>
      </c>
      <c r="H38" s="173">
        <v>1.8381829938570964</v>
      </c>
    </row>
    <row r="39" spans="2:8">
      <c r="B39" s="61" t="s">
        <v>321</v>
      </c>
      <c r="C39" s="49"/>
      <c r="D39" s="171">
        <v>102.136</v>
      </c>
      <c r="E39" s="171">
        <v>83.912000000000006</v>
      </c>
      <c r="F39" s="166"/>
      <c r="G39" s="172">
        <v>18.22399999999999</v>
      </c>
      <c r="H39" s="173">
        <v>0.21717990275526727</v>
      </c>
    </row>
    <row r="40" spans="2:8">
      <c r="B40" s="61" t="s">
        <v>168</v>
      </c>
      <c r="C40" s="49"/>
      <c r="D40" s="171">
        <v>94.206000000000003</v>
      </c>
      <c r="E40" s="171">
        <v>13.260999999999999</v>
      </c>
      <c r="F40" s="166"/>
      <c r="G40" s="172">
        <v>80.945000000000007</v>
      </c>
      <c r="H40" s="173">
        <v>6.1039891410904161</v>
      </c>
    </row>
    <row r="41" spans="2:8">
      <c r="B41" s="60" t="s">
        <v>169</v>
      </c>
      <c r="C41" s="56"/>
      <c r="D41" s="168">
        <v>205.67689999999999</v>
      </c>
      <c r="E41" s="168">
        <v>225.209</v>
      </c>
      <c r="F41" s="166"/>
      <c r="G41" s="169">
        <v>-19.532100000000014</v>
      </c>
      <c r="H41" s="170">
        <v>-8.672877194073067E-2</v>
      </c>
    </row>
    <row r="42" spans="2:8">
      <c r="B42" s="61" t="s">
        <v>170</v>
      </c>
      <c r="C42" s="49"/>
      <c r="D42" s="171">
        <v>69.472999999999999</v>
      </c>
      <c r="E42" s="171">
        <v>105.895</v>
      </c>
      <c r="F42" s="166"/>
      <c r="G42" s="172">
        <v>-36.421999999999997</v>
      </c>
      <c r="H42" s="173">
        <v>-0.34394447329902261</v>
      </c>
    </row>
    <row r="43" spans="2:8">
      <c r="B43" s="61" t="s">
        <v>171</v>
      </c>
      <c r="C43" s="49"/>
      <c r="D43" s="171">
        <v>136.2039</v>
      </c>
      <c r="E43" s="171">
        <v>119.31399999999999</v>
      </c>
      <c r="F43" s="166"/>
      <c r="G43" s="172">
        <v>16.889900000000011</v>
      </c>
      <c r="H43" s="173">
        <v>0.14155840890423599</v>
      </c>
    </row>
    <row r="44" spans="2:8">
      <c r="B44" s="60" t="s">
        <v>172</v>
      </c>
      <c r="C44" s="56"/>
      <c r="D44" s="168">
        <v>337.286</v>
      </c>
      <c r="E44" s="168">
        <v>269.38400000000001</v>
      </c>
      <c r="F44" s="166"/>
      <c r="G44" s="169">
        <v>67.901999999999987</v>
      </c>
      <c r="H44" s="170">
        <v>0.25206396816440463</v>
      </c>
    </row>
    <row r="45" spans="2:8">
      <c r="B45" s="60" t="s">
        <v>322</v>
      </c>
      <c r="C45" s="56"/>
      <c r="D45" s="243">
        <v>442.50299999999999</v>
      </c>
      <c r="E45" s="243">
        <v>524.95899999999995</v>
      </c>
      <c r="F45" s="166"/>
      <c r="G45" s="244">
        <v>-82.45599999999996</v>
      </c>
      <c r="H45" s="245">
        <v>-0.15707131414072331</v>
      </c>
    </row>
    <row r="46" spans="2:8">
      <c r="B46" s="113" t="s">
        <v>173</v>
      </c>
      <c r="C46" s="57"/>
      <c r="D46" s="174">
        <v>76590.668900000004</v>
      </c>
      <c r="E46" s="174">
        <v>66448.426999999996</v>
      </c>
      <c r="F46" s="175"/>
      <c r="G46" s="174">
        <v>10142.241900000008</v>
      </c>
      <c r="H46" s="256">
        <v>0.15263328806865525</v>
      </c>
    </row>
    <row r="47" spans="2:8">
      <c r="B47" s="114"/>
      <c r="C47" s="57"/>
      <c r="D47" s="178"/>
      <c r="E47" s="178"/>
      <c r="F47" s="175"/>
      <c r="G47" s="257"/>
      <c r="H47" s="179"/>
    </row>
    <row r="48" spans="2:8">
      <c r="B48" s="119" t="s">
        <v>174</v>
      </c>
      <c r="C48" s="56"/>
      <c r="D48" s="181">
        <v>6043.625</v>
      </c>
      <c r="E48" s="181">
        <v>4985.0159999999996</v>
      </c>
      <c r="F48" s="166"/>
      <c r="G48" s="181">
        <v>1058.6090000000004</v>
      </c>
      <c r="H48" s="258">
        <v>0.21235819503889264</v>
      </c>
    </row>
    <row r="49" spans="2:8">
      <c r="B49" s="120" t="s">
        <v>31</v>
      </c>
      <c r="C49" s="52"/>
      <c r="D49" s="176">
        <v>2476.2089999999998</v>
      </c>
      <c r="E49" s="176">
        <v>2476.2089999999998</v>
      </c>
      <c r="F49" s="166"/>
      <c r="G49" s="176">
        <v>0</v>
      </c>
      <c r="H49" s="177" t="s">
        <v>37</v>
      </c>
    </row>
    <row r="50" spans="2:8">
      <c r="B50" s="64" t="s">
        <v>175</v>
      </c>
      <c r="C50" s="51"/>
      <c r="D50" s="171">
        <v>2476.2089999999998</v>
      </c>
      <c r="E50" s="171">
        <v>2476.2089999999998</v>
      </c>
      <c r="F50" s="166"/>
      <c r="G50" s="172">
        <v>0</v>
      </c>
      <c r="H50" s="173" t="s">
        <v>37</v>
      </c>
    </row>
    <row r="51" spans="2:8">
      <c r="B51" s="63" t="s">
        <v>176</v>
      </c>
      <c r="C51" s="52"/>
      <c r="D51" s="168">
        <v>208.791</v>
      </c>
      <c r="E51" s="168">
        <v>208.791</v>
      </c>
      <c r="F51" s="166"/>
      <c r="G51" s="169">
        <v>0</v>
      </c>
      <c r="H51" s="170" t="s">
        <v>37</v>
      </c>
    </row>
    <row r="52" spans="2:8">
      <c r="B52" s="65" t="s">
        <v>285</v>
      </c>
      <c r="C52" s="52"/>
      <c r="D52" s="168">
        <v>0</v>
      </c>
      <c r="E52" s="168">
        <v>0</v>
      </c>
      <c r="F52" s="166"/>
      <c r="G52" s="169">
        <v>0</v>
      </c>
      <c r="H52" s="170" t="s">
        <v>37</v>
      </c>
    </row>
    <row r="53" spans="2:8">
      <c r="B53" s="63" t="s">
        <v>177</v>
      </c>
      <c r="C53" s="52"/>
      <c r="D53" s="168">
        <v>2842.645</v>
      </c>
      <c r="E53" s="168">
        <v>2214.9639999999999</v>
      </c>
      <c r="F53" s="166"/>
      <c r="G53" s="169">
        <v>627.68100000000004</v>
      </c>
      <c r="H53" s="170">
        <v>0.28338203239420601</v>
      </c>
    </row>
    <row r="54" spans="2:8">
      <c r="B54" s="63" t="s">
        <v>355</v>
      </c>
      <c r="C54" s="52"/>
      <c r="D54" s="168">
        <v>0</v>
      </c>
      <c r="E54" s="168">
        <v>0</v>
      </c>
      <c r="F54" s="166"/>
      <c r="G54" s="169">
        <v>0</v>
      </c>
      <c r="H54" s="170" t="s">
        <v>37</v>
      </c>
    </row>
    <row r="55" spans="2:8">
      <c r="B55" s="63" t="s">
        <v>178</v>
      </c>
      <c r="C55" s="52"/>
      <c r="D55" s="168">
        <v>-283.36799999999999</v>
      </c>
      <c r="E55" s="168">
        <v>-190.215</v>
      </c>
      <c r="F55" s="166"/>
      <c r="G55" s="169">
        <v>-93.152999999999992</v>
      </c>
      <c r="H55" s="170">
        <v>0.48972478511158418</v>
      </c>
    </row>
    <row r="56" spans="2:8">
      <c r="B56" s="63" t="s">
        <v>179</v>
      </c>
      <c r="C56" s="52"/>
      <c r="D56" s="168">
        <v>-85.731999999999999</v>
      </c>
      <c r="E56" s="168">
        <v>-83.915999999999997</v>
      </c>
      <c r="F56" s="166"/>
      <c r="G56" s="169">
        <v>-1.8160000000000025</v>
      </c>
      <c r="H56" s="170">
        <v>2.1640688307355004E-2</v>
      </c>
    </row>
    <row r="57" spans="2:8">
      <c r="B57" s="63" t="s">
        <v>323</v>
      </c>
      <c r="C57" s="52"/>
      <c r="D57" s="168">
        <v>988.09100000000001</v>
      </c>
      <c r="E57" s="168">
        <v>428.56200000000001</v>
      </c>
      <c r="F57" s="166"/>
      <c r="G57" s="169">
        <v>559.529</v>
      </c>
      <c r="H57" s="170">
        <v>1.305596389787242</v>
      </c>
    </row>
    <row r="58" spans="2:8">
      <c r="B58" s="63" t="s">
        <v>324</v>
      </c>
      <c r="C58" s="52"/>
      <c r="D58" s="168">
        <v>-103.011</v>
      </c>
      <c r="E58" s="168">
        <v>-69.379000000000005</v>
      </c>
      <c r="F58" s="166"/>
      <c r="G58" s="169">
        <v>-33.631999999999991</v>
      </c>
      <c r="H58" s="170">
        <v>0.48475763559578527</v>
      </c>
    </row>
    <row r="59" spans="2:8">
      <c r="B59" s="63"/>
      <c r="C59" s="52"/>
      <c r="D59" s="168"/>
      <c r="E59" s="168"/>
      <c r="F59" s="166"/>
      <c r="G59" s="169"/>
      <c r="H59" s="170"/>
    </row>
    <row r="60" spans="2:8">
      <c r="B60" s="118" t="s">
        <v>325</v>
      </c>
      <c r="C60" s="56"/>
      <c r="D60" s="180">
        <v>-199.60900000000001</v>
      </c>
      <c r="E60" s="180">
        <v>-309.15100000000001</v>
      </c>
      <c r="F60" s="166"/>
      <c r="G60" s="180">
        <v>109.542</v>
      </c>
      <c r="H60" s="182">
        <v>-0.35433170198382019</v>
      </c>
    </row>
    <row r="61" spans="2:8">
      <c r="B61" s="117" t="s">
        <v>180</v>
      </c>
      <c r="C61" s="52"/>
      <c r="D61" s="165">
        <v>-12.356</v>
      </c>
      <c r="E61" s="165">
        <v>-0.81100000000000005</v>
      </c>
      <c r="F61" s="166"/>
      <c r="G61" s="165">
        <v>-11.545</v>
      </c>
      <c r="H61" s="167">
        <v>14.235511713933414</v>
      </c>
    </row>
    <row r="62" spans="2:8">
      <c r="B62" s="64" t="s">
        <v>326</v>
      </c>
      <c r="C62" s="51"/>
      <c r="D62" s="171">
        <v>-12.445</v>
      </c>
      <c r="E62" s="171">
        <v>-0.83699999999999997</v>
      </c>
      <c r="F62" s="166"/>
      <c r="G62" s="172">
        <v>-11.608000000000001</v>
      </c>
      <c r="H62" s="173">
        <v>13.868578255675031</v>
      </c>
    </row>
    <row r="63" spans="2:8" ht="24">
      <c r="B63" s="64" t="s">
        <v>327</v>
      </c>
      <c r="C63" s="51"/>
      <c r="D63" s="171">
        <v>8.8999999999999996E-2</v>
      </c>
      <c r="E63" s="171">
        <v>2.5999999999999999E-2</v>
      </c>
      <c r="F63" s="166"/>
      <c r="G63" s="172">
        <v>6.3E-2</v>
      </c>
      <c r="H63" s="173">
        <v>2.4230769230769234</v>
      </c>
    </row>
    <row r="64" spans="2:8">
      <c r="B64" s="63" t="s">
        <v>181</v>
      </c>
      <c r="C64" s="52"/>
      <c r="D64" s="168">
        <v>-187.25299999999999</v>
      </c>
      <c r="E64" s="168">
        <v>-308.33999999999997</v>
      </c>
      <c r="F64" s="166"/>
      <c r="G64" s="169">
        <v>121.08699999999999</v>
      </c>
      <c r="H64" s="170">
        <v>-0.39270610365181291</v>
      </c>
    </row>
    <row r="65" spans="2:9">
      <c r="B65" s="64" t="s">
        <v>328</v>
      </c>
      <c r="C65" s="51"/>
      <c r="D65" s="171">
        <v>0.95</v>
      </c>
      <c r="E65" s="171">
        <v>2.5339999999999998</v>
      </c>
      <c r="F65" s="166"/>
      <c r="G65" s="172">
        <v>-1.5839999999999999</v>
      </c>
      <c r="H65" s="173">
        <v>-0.62509865824782951</v>
      </c>
    </row>
    <row r="66" spans="2:9">
      <c r="B66" s="64" t="s">
        <v>329</v>
      </c>
      <c r="C66" s="51"/>
      <c r="D66" s="171">
        <v>-209.749</v>
      </c>
      <c r="E66" s="171">
        <v>-307.74599999999998</v>
      </c>
      <c r="F66" s="166"/>
      <c r="G66" s="172">
        <v>97.996999999999986</v>
      </c>
      <c r="H66" s="173">
        <v>-0.31843468314779066</v>
      </c>
    </row>
    <row r="67" spans="2:9" ht="24">
      <c r="B67" s="64" t="s">
        <v>330</v>
      </c>
      <c r="C67" s="51"/>
      <c r="D67" s="171">
        <v>22.439</v>
      </c>
      <c r="E67" s="171">
        <v>-5.0069999999999997</v>
      </c>
      <c r="F67" s="166"/>
      <c r="G67" s="172">
        <v>27.445999999999998</v>
      </c>
      <c r="H67" s="173" t="s">
        <v>359</v>
      </c>
    </row>
    <row r="68" spans="2:9" ht="24">
      <c r="B68" s="64" t="s">
        <v>331</v>
      </c>
      <c r="C68" s="51"/>
      <c r="D68" s="171">
        <v>-0.89300000000000002</v>
      </c>
      <c r="E68" s="171">
        <v>1.879</v>
      </c>
      <c r="F68" s="166"/>
      <c r="G68" s="172">
        <v>-2.7720000000000002</v>
      </c>
      <c r="H68" s="173" t="s">
        <v>359</v>
      </c>
    </row>
    <row r="69" spans="2:9">
      <c r="B69" s="60" t="s">
        <v>182</v>
      </c>
      <c r="C69" s="56"/>
      <c r="D69" s="168">
        <v>2.694</v>
      </c>
      <c r="E69" s="168">
        <v>-10.718</v>
      </c>
      <c r="F69" s="166"/>
      <c r="G69" s="169">
        <v>13.411999999999999</v>
      </c>
      <c r="H69" s="170" t="s">
        <v>359</v>
      </c>
    </row>
    <row r="70" spans="2:9">
      <c r="B70" s="63" t="s">
        <v>332</v>
      </c>
      <c r="C70" s="52"/>
      <c r="D70" s="168">
        <v>-0.58599999999999997</v>
      </c>
      <c r="E70" s="168">
        <v>-0.57899999999999996</v>
      </c>
      <c r="F70" s="166"/>
      <c r="G70" s="169">
        <v>-7.0000000000000062E-3</v>
      </c>
      <c r="H70" s="170">
        <v>1.2089810017271168E-2</v>
      </c>
    </row>
    <row r="71" spans="2:9">
      <c r="B71" s="63" t="s">
        <v>183</v>
      </c>
      <c r="C71" s="52"/>
      <c r="D71" s="168">
        <v>3.28</v>
      </c>
      <c r="E71" s="168">
        <v>-10.138999999999999</v>
      </c>
      <c r="F71" s="166"/>
      <c r="G71" s="169">
        <v>13.418999999999999</v>
      </c>
      <c r="H71" s="170" t="s">
        <v>359</v>
      </c>
    </row>
    <row r="72" spans="2:9">
      <c r="B72" s="63"/>
      <c r="C72" s="52"/>
      <c r="D72" s="168"/>
      <c r="E72" s="168"/>
      <c r="F72" s="166"/>
      <c r="G72" s="244"/>
      <c r="H72" s="170"/>
    </row>
    <row r="73" spans="2:9">
      <c r="B73" s="113" t="s">
        <v>184</v>
      </c>
      <c r="C73" s="58"/>
      <c r="D73" s="174">
        <v>5846.71</v>
      </c>
      <c r="E73" s="174">
        <v>4665.1469999999999</v>
      </c>
      <c r="F73" s="175"/>
      <c r="G73" s="174">
        <v>1181.5630000000001</v>
      </c>
      <c r="H73" s="256">
        <v>0.25327454847617881</v>
      </c>
    </row>
    <row r="74" spans="2:9">
      <c r="B74" s="114"/>
      <c r="C74" s="58"/>
      <c r="D74" s="178"/>
      <c r="E74" s="178"/>
      <c r="F74" s="175"/>
      <c r="G74" s="257"/>
      <c r="H74" s="183"/>
    </row>
    <row r="75" spans="2:9">
      <c r="B75" s="116" t="s">
        <v>349</v>
      </c>
      <c r="C75" s="58"/>
      <c r="D75" s="174">
        <v>82437.378900000011</v>
      </c>
      <c r="E75" s="174">
        <v>71113.573999999993</v>
      </c>
      <c r="F75" s="175"/>
      <c r="G75" s="174">
        <v>11323.804900000017</v>
      </c>
      <c r="H75" s="255">
        <v>0.15923549138452833</v>
      </c>
      <c r="I75" s="204"/>
    </row>
    <row r="76" spans="2:9">
      <c r="B76" s="115"/>
      <c r="C76" s="48"/>
      <c r="D76" s="48"/>
      <c r="E76" s="48"/>
      <c r="F76" s="48"/>
      <c r="G76" s="48"/>
      <c r="H76" s="115"/>
    </row>
    <row r="77" spans="2:9">
      <c r="B77" s="53" t="s">
        <v>185</v>
      </c>
      <c r="C77" s="53"/>
      <c r="D77" s="53"/>
      <c r="E77" s="53"/>
      <c r="F77" s="53"/>
      <c r="G77" s="53"/>
      <c r="H77" s="53"/>
    </row>
    <row r="78" spans="2:9">
      <c r="B78" s="187" t="s">
        <v>137</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J55"/>
  <sheetViews>
    <sheetView showGridLines="0" workbookViewId="0"/>
  </sheetViews>
  <sheetFormatPr baseColWidth="10" defaultRowHeight="15"/>
  <cols>
    <col min="2" max="2" width="98.7109375" style="91" customWidth="1"/>
    <col min="3" max="3" width="1.28515625" style="91" customWidth="1"/>
    <col min="4" max="4" width="12.42578125" style="91" customWidth="1"/>
    <col min="5" max="5" width="13.7109375" style="91" customWidth="1"/>
    <col min="6" max="6" width="1.5703125" style="91" customWidth="1"/>
    <col min="7" max="7" width="19.28515625" style="91" customWidth="1"/>
    <col min="8" max="8" width="13.42578125" style="91" bestFit="1" customWidth="1"/>
  </cols>
  <sheetData>
    <row r="1" spans="2:10">
      <c r="B1" s="4"/>
    </row>
    <row r="2" spans="2:10">
      <c r="B2" s="71"/>
      <c r="C2" s="72"/>
      <c r="D2" s="236"/>
      <c r="E2" s="236"/>
      <c r="F2" s="73"/>
      <c r="G2" s="273" t="s">
        <v>138</v>
      </c>
      <c r="H2" s="273"/>
    </row>
    <row r="3" spans="2:10">
      <c r="B3" s="229" t="s">
        <v>141</v>
      </c>
      <c r="C3" s="140"/>
      <c r="D3" s="230">
        <v>45565</v>
      </c>
      <c r="E3" s="230" t="s">
        <v>394</v>
      </c>
      <c r="F3" s="69"/>
      <c r="G3" s="271" t="s">
        <v>352</v>
      </c>
      <c r="H3" s="271" t="s">
        <v>29</v>
      </c>
    </row>
    <row r="4" spans="2:10">
      <c r="B4" s="125" t="s">
        <v>337</v>
      </c>
      <c r="C4" s="74"/>
      <c r="D4" s="126">
        <v>2090.6120000000001</v>
      </c>
      <c r="E4" s="126">
        <v>1443.384</v>
      </c>
      <c r="F4" s="76"/>
      <c r="G4" s="126">
        <v>647.22800000000007</v>
      </c>
      <c r="H4" s="127">
        <v>0.4484101250949159</v>
      </c>
      <c r="J4" s="235"/>
    </row>
    <row r="5" spans="2:10">
      <c r="B5" s="67" t="s">
        <v>338</v>
      </c>
      <c r="C5" s="74"/>
      <c r="D5" s="75">
        <v>-878.11800000000005</v>
      </c>
      <c r="E5" s="75">
        <v>-569.27300000000002</v>
      </c>
      <c r="F5" s="76"/>
      <c r="G5" s="75">
        <v>-308.84500000000003</v>
      </c>
      <c r="H5" s="77">
        <v>0.54252529102908453</v>
      </c>
    </row>
    <row r="6" spans="2:10">
      <c r="B6" s="67"/>
      <c r="C6" s="74"/>
      <c r="D6" s="75"/>
      <c r="E6" s="75"/>
      <c r="F6" s="76"/>
      <c r="G6" s="75"/>
      <c r="H6" s="77"/>
    </row>
    <row r="7" spans="2:10">
      <c r="B7" s="121" t="s">
        <v>186</v>
      </c>
      <c r="C7" s="78"/>
      <c r="D7" s="123">
        <v>1212.4939999999999</v>
      </c>
      <c r="E7" s="123">
        <v>874.11099999999999</v>
      </c>
      <c r="F7" s="164"/>
      <c r="G7" s="130">
        <v>338.38299999999992</v>
      </c>
      <c r="H7" s="128">
        <v>0.38711673917843376</v>
      </c>
    </row>
    <row r="8" spans="2:10">
      <c r="B8" s="122" t="s">
        <v>336</v>
      </c>
      <c r="C8" s="74"/>
      <c r="D8" s="124">
        <v>4.1150000000000002</v>
      </c>
      <c r="E8" s="124">
        <v>8.1519999999999992</v>
      </c>
      <c r="F8" s="76"/>
      <c r="G8" s="126">
        <v>-4.036999999999999</v>
      </c>
      <c r="H8" s="129">
        <v>-0.49521589793915594</v>
      </c>
    </row>
    <row r="9" spans="2:10">
      <c r="B9" s="67" t="s">
        <v>333</v>
      </c>
      <c r="C9" s="74"/>
      <c r="D9" s="75">
        <v>-8.0549999999999997</v>
      </c>
      <c r="E9" s="75">
        <v>-2.9369999999999998</v>
      </c>
      <c r="F9" s="76"/>
      <c r="G9" s="75">
        <v>-5.1180000000000003</v>
      </c>
      <c r="H9" s="77">
        <v>1.7425944841675181</v>
      </c>
    </row>
    <row r="10" spans="2:10">
      <c r="B10" s="67" t="s">
        <v>334</v>
      </c>
      <c r="C10" s="74"/>
      <c r="D10" s="75">
        <v>293.565</v>
      </c>
      <c r="E10" s="75">
        <v>261.95</v>
      </c>
      <c r="F10" s="76"/>
      <c r="G10" s="75">
        <v>31.615000000000009</v>
      </c>
      <c r="H10" s="77">
        <v>0.12069097155945795</v>
      </c>
    </row>
    <row r="11" spans="2:10">
      <c r="B11" s="67" t="s">
        <v>335</v>
      </c>
      <c r="C11" s="74"/>
      <c r="D11" s="75">
        <v>-52.805</v>
      </c>
      <c r="E11" s="75">
        <v>-41.290999999999997</v>
      </c>
      <c r="F11" s="76"/>
      <c r="G11" s="75">
        <v>-11.514000000000003</v>
      </c>
      <c r="H11" s="77">
        <v>0.27885011261533998</v>
      </c>
    </row>
    <row r="12" spans="2:10" ht="16.5" customHeight="1">
      <c r="B12" s="67" t="s">
        <v>187</v>
      </c>
      <c r="C12" s="74"/>
      <c r="D12" s="75">
        <v>13.723000000000001</v>
      </c>
      <c r="E12" s="75">
        <v>30.314</v>
      </c>
      <c r="F12" s="76"/>
      <c r="G12" s="75">
        <v>-16.591000000000001</v>
      </c>
      <c r="H12" s="77">
        <v>-0.54730487563502017</v>
      </c>
    </row>
    <row r="13" spans="2:10" ht="16.5" customHeight="1">
      <c r="B13" s="67" t="s">
        <v>188</v>
      </c>
      <c r="C13" s="74"/>
      <c r="D13" s="75">
        <v>16.007999999999999</v>
      </c>
      <c r="E13" s="75">
        <v>14.489000000000001</v>
      </c>
      <c r="F13" s="76"/>
      <c r="G13" s="75">
        <v>1.5189999999999984</v>
      </c>
      <c r="H13" s="77">
        <v>0.10483815308164803</v>
      </c>
    </row>
    <row r="14" spans="2:10" ht="16.5" customHeight="1">
      <c r="B14" s="67" t="s">
        <v>339</v>
      </c>
      <c r="C14" s="74"/>
      <c r="D14" s="75">
        <v>7.3369999999999997</v>
      </c>
      <c r="E14" s="75">
        <v>6.4770000000000003</v>
      </c>
      <c r="F14" s="76"/>
      <c r="G14" s="75">
        <v>0.85999999999999943</v>
      </c>
      <c r="H14" s="77">
        <v>0.13277752045700161</v>
      </c>
    </row>
    <row r="15" spans="2:10" ht="16.5" customHeight="1">
      <c r="B15" s="67" t="s">
        <v>366</v>
      </c>
      <c r="C15" s="74"/>
      <c r="D15" s="75">
        <v>6.8000000000000005E-2</v>
      </c>
      <c r="E15" s="75">
        <v>0</v>
      </c>
      <c r="F15" s="76"/>
      <c r="G15" s="75">
        <v>6.8000000000000005E-2</v>
      </c>
      <c r="H15" s="77" t="s">
        <v>359</v>
      </c>
    </row>
    <row r="16" spans="2:10">
      <c r="B16" s="67" t="s">
        <v>189</v>
      </c>
      <c r="C16" s="74"/>
      <c r="D16" s="75">
        <v>8.5960000000000001</v>
      </c>
      <c r="E16" s="75">
        <v>-0.28399999999999997</v>
      </c>
      <c r="F16" s="76"/>
      <c r="G16" s="75">
        <v>8.8800000000000008</v>
      </c>
      <c r="H16" s="77" t="s">
        <v>359</v>
      </c>
    </row>
    <row r="17" spans="2:8">
      <c r="B17" s="67" t="s">
        <v>190</v>
      </c>
      <c r="C17" s="74"/>
      <c r="D17" s="75">
        <v>6.7510000000000003</v>
      </c>
      <c r="E17" s="75">
        <v>5.0309999999999997</v>
      </c>
      <c r="F17" s="76"/>
      <c r="G17" s="75">
        <v>1.7200000000000006</v>
      </c>
      <c r="H17" s="77">
        <v>0.34188034188034205</v>
      </c>
    </row>
    <row r="18" spans="2:8">
      <c r="B18" s="67" t="s">
        <v>191</v>
      </c>
      <c r="C18" s="74"/>
      <c r="D18" s="75">
        <v>84.944000000000003</v>
      </c>
      <c r="E18" s="75">
        <v>62.709000000000003</v>
      </c>
      <c r="F18" s="76"/>
      <c r="G18" s="75">
        <v>22.234999999999999</v>
      </c>
      <c r="H18" s="77">
        <v>0.35457430352899899</v>
      </c>
    </row>
    <row r="19" spans="2:8">
      <c r="B19" s="67" t="s">
        <v>192</v>
      </c>
      <c r="C19" s="74"/>
      <c r="D19" s="75">
        <v>-114.69499999999999</v>
      </c>
      <c r="E19" s="75">
        <v>-146.52699999999999</v>
      </c>
      <c r="F19" s="76"/>
      <c r="G19" s="75">
        <v>31.831999999999994</v>
      </c>
      <c r="H19" s="77">
        <v>-0.21724323844752158</v>
      </c>
    </row>
    <row r="20" spans="2:8">
      <c r="B20" s="67" t="s">
        <v>193</v>
      </c>
      <c r="C20" s="74"/>
      <c r="D20" s="75">
        <v>75.376999999999995</v>
      </c>
      <c r="E20" s="75">
        <v>68.936999999999998</v>
      </c>
      <c r="F20" s="76"/>
      <c r="G20" s="75">
        <v>6.4399999999999977</v>
      </c>
      <c r="H20" s="77">
        <v>9.3418628602927281E-2</v>
      </c>
    </row>
    <row r="21" spans="2:8">
      <c r="B21" s="67" t="s">
        <v>194</v>
      </c>
      <c r="C21" s="74"/>
      <c r="D21" s="75">
        <v>-26.896999999999998</v>
      </c>
      <c r="E21" s="75">
        <v>-27.013000000000002</v>
      </c>
      <c r="F21" s="76"/>
      <c r="G21" s="75">
        <v>0.11600000000000321</v>
      </c>
      <c r="H21" s="77">
        <v>-4.2942287046978571E-3</v>
      </c>
    </row>
    <row r="22" spans="2:8">
      <c r="B22" s="67"/>
      <c r="C22" s="74"/>
      <c r="D22" s="75"/>
      <c r="E22" s="75"/>
      <c r="F22" s="76"/>
      <c r="G22" s="75"/>
      <c r="H22" s="77"/>
    </row>
    <row r="23" spans="2:8">
      <c r="B23" s="131" t="s">
        <v>288</v>
      </c>
      <c r="C23" s="78"/>
      <c r="D23" s="123">
        <v>1520.5260000000001</v>
      </c>
      <c r="E23" s="123">
        <v>1114.1179999999999</v>
      </c>
      <c r="F23" s="79"/>
      <c r="G23" s="123">
        <v>406.40800000000013</v>
      </c>
      <c r="H23" s="128">
        <v>0.36478003227665307</v>
      </c>
    </row>
    <row r="24" spans="2:8">
      <c r="B24" s="125" t="s">
        <v>195</v>
      </c>
      <c r="C24" s="74"/>
      <c r="D24" s="124">
        <v>-689.726</v>
      </c>
      <c r="E24" s="124">
        <v>-513.82600000000002</v>
      </c>
      <c r="F24" s="76"/>
      <c r="G24" s="124">
        <v>-175.89999999999998</v>
      </c>
      <c r="H24" s="129">
        <v>0.34233378614550447</v>
      </c>
    </row>
    <row r="25" spans="2:8">
      <c r="B25" s="64" t="s">
        <v>196</v>
      </c>
      <c r="C25" s="74"/>
      <c r="D25" s="80">
        <v>-399.07400000000001</v>
      </c>
      <c r="E25" s="80">
        <v>-319.13799999999998</v>
      </c>
      <c r="F25" s="76"/>
      <c r="G25" s="80">
        <v>-79.936000000000035</v>
      </c>
      <c r="H25" s="81">
        <v>0.25047471626694423</v>
      </c>
    </row>
    <row r="26" spans="2:8">
      <c r="B26" s="64" t="s">
        <v>197</v>
      </c>
      <c r="C26" s="74"/>
      <c r="D26" s="80">
        <v>-290.65199999999999</v>
      </c>
      <c r="E26" s="80">
        <v>-194.68799999999999</v>
      </c>
      <c r="F26" s="76"/>
      <c r="G26" s="80">
        <v>-95.963999999999999</v>
      </c>
      <c r="H26" s="81">
        <v>0.49291173570019725</v>
      </c>
    </row>
    <row r="27" spans="2:8">
      <c r="B27" s="67" t="s">
        <v>300</v>
      </c>
      <c r="C27" s="74"/>
      <c r="D27" s="75">
        <v>-76.965000000000003</v>
      </c>
      <c r="E27" s="75">
        <v>-68.694999999999993</v>
      </c>
      <c r="F27" s="76"/>
      <c r="G27" s="75">
        <v>-8.2700000000000102</v>
      </c>
      <c r="H27" s="77">
        <v>0.12038721886600205</v>
      </c>
    </row>
    <row r="28" spans="2:8">
      <c r="B28" s="67" t="s">
        <v>198</v>
      </c>
      <c r="C28" s="74"/>
      <c r="D28" s="75">
        <v>-55.936999999999998</v>
      </c>
      <c r="E28" s="75">
        <v>10.5</v>
      </c>
      <c r="F28" s="76"/>
      <c r="G28" s="75">
        <v>-66.436999999999998</v>
      </c>
      <c r="H28" s="77" t="s">
        <v>359</v>
      </c>
    </row>
    <row r="29" spans="2:8" ht="20.25" customHeight="1">
      <c r="B29" s="67" t="s">
        <v>340</v>
      </c>
      <c r="C29" s="74"/>
      <c r="D29" s="75">
        <v>-63.441000000000003</v>
      </c>
      <c r="E29" s="75">
        <v>-45.572000000000003</v>
      </c>
      <c r="F29" s="76"/>
      <c r="G29" s="75">
        <v>-17.869</v>
      </c>
      <c r="H29" s="77">
        <v>0.39210480119371544</v>
      </c>
    </row>
    <row r="30" spans="2:8">
      <c r="B30" s="64" t="s">
        <v>341</v>
      </c>
      <c r="C30" s="74"/>
      <c r="D30" s="80">
        <v>-0.19</v>
      </c>
      <c r="E30" s="80">
        <v>0.35499999999999998</v>
      </c>
      <c r="F30" s="76"/>
      <c r="G30" s="80">
        <v>-0.54499999999999993</v>
      </c>
      <c r="H30" s="81" t="s">
        <v>359</v>
      </c>
    </row>
    <row r="31" spans="2:8">
      <c r="B31" s="64" t="s">
        <v>199</v>
      </c>
      <c r="C31" s="74"/>
      <c r="D31" s="80">
        <v>-63.250999999999998</v>
      </c>
      <c r="E31" s="80">
        <v>-45.927</v>
      </c>
      <c r="F31" s="76"/>
      <c r="G31" s="80">
        <v>-17.323999999999998</v>
      </c>
      <c r="H31" s="81">
        <v>0.37720730724845947</v>
      </c>
    </row>
    <row r="32" spans="2:8">
      <c r="B32" s="82"/>
      <c r="C32" s="74"/>
      <c r="D32" s="75"/>
      <c r="E32" s="75"/>
      <c r="F32" s="76"/>
      <c r="G32" s="75"/>
      <c r="H32" s="77"/>
    </row>
    <row r="33" spans="2:8">
      <c r="B33" s="131" t="s">
        <v>342</v>
      </c>
      <c r="C33" s="83"/>
      <c r="D33" s="132">
        <v>634.45699999999999</v>
      </c>
      <c r="E33" s="132">
        <v>496.52499999999998</v>
      </c>
      <c r="F33" s="84"/>
      <c r="G33" s="132">
        <v>137.93200000000002</v>
      </c>
      <c r="H33" s="133">
        <v>0.27779467297719151</v>
      </c>
    </row>
    <row r="34" spans="2:8">
      <c r="B34" s="125" t="s">
        <v>200</v>
      </c>
      <c r="C34" s="74"/>
      <c r="D34" s="124">
        <v>-1E-3</v>
      </c>
      <c r="E34" s="124">
        <v>-6.2910000000000004</v>
      </c>
      <c r="F34" s="76"/>
      <c r="G34" s="124">
        <v>6.29</v>
      </c>
      <c r="H34" s="129">
        <v>-0.99984104275949759</v>
      </c>
    </row>
    <row r="35" spans="2:8">
      <c r="B35" s="67" t="s">
        <v>201</v>
      </c>
      <c r="C35" s="74"/>
      <c r="D35" s="75">
        <v>-1.49</v>
      </c>
      <c r="E35" s="75">
        <v>-1.9830000000000001</v>
      </c>
      <c r="F35" s="76"/>
      <c r="G35" s="75">
        <v>0.4930000000000001</v>
      </c>
      <c r="H35" s="77">
        <v>-0.24861321230458905</v>
      </c>
    </row>
    <row r="36" spans="2:8">
      <c r="B36" s="64" t="s">
        <v>202</v>
      </c>
      <c r="C36" s="74"/>
      <c r="D36" s="80">
        <v>-0.17599999999999999</v>
      </c>
      <c r="E36" s="80">
        <v>2E-3</v>
      </c>
      <c r="F36" s="76"/>
      <c r="G36" s="80">
        <v>-0.17799999999999999</v>
      </c>
      <c r="H36" s="81" t="s">
        <v>359</v>
      </c>
    </row>
    <row r="37" spans="2:8">
      <c r="B37" s="64" t="s">
        <v>203</v>
      </c>
      <c r="C37" s="74"/>
      <c r="D37" s="80">
        <v>-1.179</v>
      </c>
      <c r="E37" s="80">
        <v>-1.9850000000000001</v>
      </c>
      <c r="F37" s="76"/>
      <c r="G37" s="80">
        <v>0.80600000000000005</v>
      </c>
      <c r="H37" s="81">
        <v>-0.40604534005037785</v>
      </c>
    </row>
    <row r="38" spans="2:8">
      <c r="B38" s="64" t="s">
        <v>204</v>
      </c>
      <c r="C38" s="74"/>
      <c r="D38" s="80">
        <v>-0.13500000000000001</v>
      </c>
      <c r="E38" s="80">
        <v>0</v>
      </c>
      <c r="F38" s="76"/>
      <c r="G38" s="80">
        <v>-0.13500000000000001</v>
      </c>
      <c r="H38" s="81" t="s">
        <v>359</v>
      </c>
    </row>
    <row r="39" spans="2:8">
      <c r="B39" s="67" t="s">
        <v>205</v>
      </c>
      <c r="C39" s="74"/>
      <c r="D39" s="75">
        <v>4.3559999999999999</v>
      </c>
      <c r="E39" s="75">
        <v>3.444</v>
      </c>
      <c r="F39" s="76"/>
      <c r="G39" s="75">
        <v>0.91199999999999992</v>
      </c>
      <c r="H39" s="77">
        <v>0.26480836236933797</v>
      </c>
    </row>
    <row r="40" spans="2:8">
      <c r="B40" s="67" t="s">
        <v>291</v>
      </c>
      <c r="C40" s="74"/>
      <c r="D40" s="75">
        <v>408.43900000000002</v>
      </c>
      <c r="E40" s="75">
        <v>0</v>
      </c>
      <c r="F40" s="76"/>
      <c r="G40" s="75">
        <v>408.43900000000002</v>
      </c>
      <c r="H40" s="77" t="s">
        <v>359</v>
      </c>
    </row>
    <row r="41" spans="2:8" ht="24">
      <c r="B41" s="67" t="s">
        <v>206</v>
      </c>
      <c r="C41" s="74"/>
      <c r="D41" s="75">
        <v>6.4379999999999997</v>
      </c>
      <c r="E41" s="75">
        <v>7.6749999999999998</v>
      </c>
      <c r="F41" s="76"/>
      <c r="G41" s="75">
        <v>-1.2370000000000001</v>
      </c>
      <c r="H41" s="77">
        <v>-0.16117263843648211</v>
      </c>
    </row>
    <row r="42" spans="2:8">
      <c r="B42" s="67"/>
      <c r="C42" s="74"/>
      <c r="D42" s="75"/>
      <c r="E42" s="75"/>
      <c r="F42" s="76"/>
      <c r="G42" s="75"/>
      <c r="H42" s="77"/>
    </row>
    <row r="43" spans="2:8">
      <c r="B43" s="121" t="s">
        <v>207</v>
      </c>
      <c r="C43" s="83"/>
      <c r="D43" s="132">
        <v>1052.1990000000001</v>
      </c>
      <c r="E43" s="132">
        <v>499.37</v>
      </c>
      <c r="F43" s="84"/>
      <c r="G43" s="132">
        <v>552.82900000000006</v>
      </c>
      <c r="H43" s="133">
        <v>1.1070528866371629</v>
      </c>
    </row>
    <row r="44" spans="2:8">
      <c r="B44" s="122" t="s">
        <v>343</v>
      </c>
      <c r="C44" s="74"/>
      <c r="D44" s="124">
        <v>-38.002000000000002</v>
      </c>
      <c r="E44" s="124">
        <v>-23.091999999999999</v>
      </c>
      <c r="F44" s="76"/>
      <c r="G44" s="124">
        <v>-14.910000000000004</v>
      </c>
      <c r="H44" s="129">
        <v>0.64567815693746766</v>
      </c>
    </row>
    <row r="45" spans="2:8">
      <c r="B45" s="67"/>
      <c r="C45" s="74"/>
      <c r="D45" s="75"/>
      <c r="E45" s="75"/>
      <c r="F45" s="76"/>
      <c r="G45" s="75"/>
      <c r="H45" s="77"/>
    </row>
    <row r="46" spans="2:8">
      <c r="B46" s="121" t="s">
        <v>208</v>
      </c>
      <c r="C46" s="83"/>
      <c r="D46" s="132">
        <v>1014.197</v>
      </c>
      <c r="E46" s="132">
        <v>476.27800000000002</v>
      </c>
      <c r="F46" s="84"/>
      <c r="G46" s="132">
        <v>537.91899999999998</v>
      </c>
      <c r="H46" s="133">
        <v>1.1294223121790214</v>
      </c>
    </row>
    <row r="47" spans="2:8">
      <c r="B47" s="122" t="s">
        <v>209</v>
      </c>
      <c r="C47" s="74"/>
      <c r="D47" s="124">
        <v>-28.390999999999998</v>
      </c>
      <c r="E47" s="124">
        <v>-49.524999999999999</v>
      </c>
      <c r="F47" s="76"/>
      <c r="G47" s="124">
        <v>21.134</v>
      </c>
      <c r="H47" s="254">
        <v>-0.42673397274103991</v>
      </c>
    </row>
    <row r="48" spans="2:8">
      <c r="B48" s="67"/>
      <c r="C48" s="74"/>
      <c r="D48" s="75"/>
      <c r="E48" s="75"/>
      <c r="F48" s="76"/>
      <c r="G48" s="75"/>
      <c r="H48" s="77"/>
    </row>
    <row r="49" spans="2:8">
      <c r="B49" s="121" t="s">
        <v>210</v>
      </c>
      <c r="C49" s="83"/>
      <c r="D49" s="132">
        <v>985.80600000000004</v>
      </c>
      <c r="E49" s="132">
        <v>426.75299999999999</v>
      </c>
      <c r="F49" s="84"/>
      <c r="G49" s="132">
        <v>559.05300000000011</v>
      </c>
      <c r="H49" s="133">
        <v>1.310015395322353</v>
      </c>
    </row>
    <row r="50" spans="2:8">
      <c r="B50" s="134" t="s">
        <v>211</v>
      </c>
      <c r="C50" s="85"/>
      <c r="D50" s="135">
        <v>-2.2850000000000001</v>
      </c>
      <c r="E50" s="135">
        <v>-1.8089999999999999</v>
      </c>
      <c r="F50" s="86"/>
      <c r="G50" s="135">
        <v>-0.4760000000000002</v>
      </c>
      <c r="H50" s="136">
        <v>0.26312880044223341</v>
      </c>
    </row>
    <row r="51" spans="2:8">
      <c r="B51" s="68" t="s">
        <v>212</v>
      </c>
      <c r="C51" s="87"/>
      <c r="D51" s="88">
        <v>988.09100000000001</v>
      </c>
      <c r="E51" s="88">
        <v>428.56200000000001</v>
      </c>
      <c r="F51" s="88"/>
      <c r="G51" s="88">
        <v>559.529</v>
      </c>
      <c r="H51" s="89">
        <v>1.305596389787242</v>
      </c>
    </row>
    <row r="52" spans="2:8">
      <c r="B52" s="90"/>
      <c r="C52" s="90"/>
      <c r="D52" s="90"/>
      <c r="E52" s="90"/>
      <c r="F52" s="90"/>
      <c r="G52" s="90"/>
      <c r="H52" s="90"/>
    </row>
    <row r="53" spans="2:8">
      <c r="B53" s="90" t="s">
        <v>185</v>
      </c>
      <c r="C53" s="90"/>
      <c r="D53" s="90"/>
      <c r="E53" s="90"/>
      <c r="F53" s="90"/>
      <c r="G53" s="90"/>
      <c r="H53" s="90"/>
    </row>
    <row r="54" spans="2:8">
      <c r="B54" s="187" t="s">
        <v>137</v>
      </c>
      <c r="C54" s="90"/>
      <c r="D54" s="90"/>
      <c r="E54" s="90"/>
      <c r="F54" s="90"/>
      <c r="G54" s="90"/>
      <c r="H54" s="90"/>
    </row>
    <row r="55" spans="2:8">
      <c r="C55" s="90"/>
      <c r="D55" s="90"/>
      <c r="E55" s="90"/>
      <c r="F55" s="90"/>
      <c r="G55" s="90"/>
      <c r="H55" s="90"/>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9.28515625" bestFit="1" customWidth="1"/>
    <col min="8" max="8" width="13.42578125" bestFit="1" customWidth="1"/>
    <col min="9" max="9" width="11.42578125" customWidth="1"/>
  </cols>
  <sheetData>
    <row r="1" spans="1:8">
      <c r="B1" s="4"/>
    </row>
    <row r="3" spans="1:8">
      <c r="C3" s="94"/>
      <c r="D3" s="94" t="s">
        <v>28</v>
      </c>
      <c r="E3" s="54"/>
      <c r="F3" s="94" t="s">
        <v>28</v>
      </c>
      <c r="G3" s="272" t="s">
        <v>138</v>
      </c>
      <c r="H3" s="272"/>
    </row>
    <row r="4" spans="1:8">
      <c r="B4" s="24" t="s">
        <v>115</v>
      </c>
      <c r="C4" s="231">
        <f>+Summary!C3</f>
        <v>45565</v>
      </c>
      <c r="D4" s="7" t="s">
        <v>28</v>
      </c>
      <c r="E4" s="231">
        <f>+Summary!E3</f>
        <v>45199</v>
      </c>
      <c r="F4" s="93"/>
      <c r="G4" s="270" t="s">
        <v>139</v>
      </c>
      <c r="H4" s="270" t="s">
        <v>29</v>
      </c>
    </row>
    <row r="5" spans="1:8" ht="15.75" thickBot="1">
      <c r="A5" s="15"/>
      <c r="B5" s="35" t="s">
        <v>118</v>
      </c>
      <c r="C5" s="201">
        <v>1212.5</v>
      </c>
      <c r="D5" s="202"/>
      <c r="E5" s="201">
        <v>874.1</v>
      </c>
      <c r="F5" s="96"/>
      <c r="G5" s="201">
        <v>338.4</v>
      </c>
      <c r="H5" s="199">
        <v>0.38700000000000001</v>
      </c>
    </row>
    <row r="6" spans="1:8" ht="15.75" thickBot="1">
      <c r="A6" s="15"/>
      <c r="B6" s="36" t="s">
        <v>213</v>
      </c>
      <c r="C6" s="41">
        <v>240.8</v>
      </c>
      <c r="D6" s="54"/>
      <c r="E6" s="41">
        <v>220.7</v>
      </c>
      <c r="F6" s="54"/>
      <c r="G6" s="41">
        <v>20.100000000000001</v>
      </c>
      <c r="H6" s="30">
        <v>9.0999999999999998E-2</v>
      </c>
    </row>
    <row r="7" spans="1:8" ht="15.75" thickBot="1">
      <c r="A7" s="15"/>
      <c r="B7" s="35" t="s">
        <v>360</v>
      </c>
      <c r="C7" s="201">
        <v>106.5</v>
      </c>
      <c r="D7" s="202"/>
      <c r="E7" s="201">
        <v>91.9</v>
      </c>
      <c r="F7" s="96"/>
      <c r="G7" s="201">
        <v>14.6</v>
      </c>
      <c r="H7" s="199">
        <v>0.158</v>
      </c>
    </row>
    <row r="8" spans="1:8" ht="15.75" thickBot="1">
      <c r="A8" s="15"/>
      <c r="B8" s="36" t="s">
        <v>294</v>
      </c>
      <c r="C8" s="41">
        <v>95.5</v>
      </c>
      <c r="D8" s="54"/>
      <c r="E8" s="41">
        <v>87</v>
      </c>
      <c r="F8" s="54"/>
      <c r="G8" s="41">
        <v>8.5</v>
      </c>
      <c r="H8" s="30">
        <v>9.8000000000000004E-2</v>
      </c>
    </row>
    <row r="9" spans="1:8" ht="15.75" thickBot="1">
      <c r="A9" s="15"/>
      <c r="B9" s="35" t="s">
        <v>295</v>
      </c>
      <c r="C9" s="201">
        <v>38.799999999999997</v>
      </c>
      <c r="D9" s="202"/>
      <c r="E9" s="201">
        <v>41.8</v>
      </c>
      <c r="F9" s="96"/>
      <c r="G9" s="201">
        <v>-3</v>
      </c>
      <c r="H9" s="199">
        <v>-7.0999999999999994E-2</v>
      </c>
    </row>
    <row r="10" spans="1:8" ht="15.75" thickBot="1">
      <c r="A10" s="15"/>
      <c r="B10" s="36" t="s">
        <v>282</v>
      </c>
      <c r="C10" s="41">
        <v>1453.3</v>
      </c>
      <c r="D10" s="54"/>
      <c r="E10" s="41">
        <v>1094.8</v>
      </c>
      <c r="F10" s="54"/>
      <c r="G10" s="41">
        <v>358.5</v>
      </c>
      <c r="H10" s="30">
        <v>0.32700000000000001</v>
      </c>
    </row>
    <row r="11" spans="1:8" ht="6" customHeight="1">
      <c r="A11" s="15"/>
    </row>
    <row r="12" spans="1:8" ht="15.75" thickBot="1">
      <c r="A12" s="15"/>
      <c r="B12" s="35" t="s">
        <v>93</v>
      </c>
      <c r="C12" s="199">
        <v>0.24</v>
      </c>
      <c r="D12" s="48"/>
      <c r="E12" s="199">
        <v>0.11799999999999999</v>
      </c>
      <c r="F12" s="54"/>
      <c r="G12" s="199">
        <v>0.122</v>
      </c>
      <c r="H12" s="199" t="s">
        <v>37</v>
      </c>
    </row>
    <row r="13" spans="1:8" ht="15.75" thickBot="1">
      <c r="A13" s="15"/>
      <c r="B13" s="36" t="s">
        <v>94</v>
      </c>
      <c r="C13" s="30">
        <v>0.26200000000000001</v>
      </c>
      <c r="D13" s="145"/>
      <c r="E13" s="30">
        <v>0.13</v>
      </c>
      <c r="F13" s="145"/>
      <c r="G13" s="30">
        <v>0.13200000000000001</v>
      </c>
      <c r="H13" s="30" t="s">
        <v>37</v>
      </c>
    </row>
    <row r="14" spans="1:8" ht="15.75" thickBot="1">
      <c r="A14" s="15"/>
      <c r="B14" s="35" t="s">
        <v>95</v>
      </c>
      <c r="C14" s="199">
        <v>1.7999999999999999E-2</v>
      </c>
      <c r="D14" s="48"/>
      <c r="E14" s="199">
        <v>8.9999999999999993E-3</v>
      </c>
      <c r="F14" s="54"/>
      <c r="G14" s="199">
        <v>8.9999999999999993E-3</v>
      </c>
      <c r="H14" s="199" t="s">
        <v>37</v>
      </c>
    </row>
    <row r="15" spans="1:8" ht="6" customHeight="1">
      <c r="A15" s="15"/>
    </row>
    <row r="16" spans="1:8" ht="15.75" thickBot="1">
      <c r="A16" s="15"/>
      <c r="B16" s="35" t="s">
        <v>214</v>
      </c>
      <c r="C16" s="203">
        <v>3.2800000000000003E-2</v>
      </c>
      <c r="D16" s="202"/>
      <c r="E16" s="203">
        <v>3.09E-2</v>
      </c>
      <c r="F16" s="157"/>
      <c r="G16" s="203">
        <v>1.8E-3</v>
      </c>
      <c r="H16" s="199" t="s">
        <v>37</v>
      </c>
    </row>
    <row r="17" spans="1:9" ht="15.75" thickBot="1">
      <c r="A17" s="15"/>
      <c r="B17" s="36" t="s">
        <v>215</v>
      </c>
      <c r="C17" s="41">
        <v>16.600000000000001</v>
      </c>
      <c r="D17" s="145"/>
      <c r="E17" s="41">
        <v>18.600000000000001</v>
      </c>
      <c r="F17" s="145"/>
      <c r="G17" s="41">
        <v>-2</v>
      </c>
      <c r="H17" s="30">
        <v>-0.106</v>
      </c>
    </row>
    <row r="18" spans="1:9" ht="15.75" thickBot="1">
      <c r="A18" s="15"/>
      <c r="B18" s="35" t="s">
        <v>367</v>
      </c>
      <c r="C18" s="199">
        <v>0.504</v>
      </c>
      <c r="D18" s="48"/>
      <c r="E18" s="199">
        <v>0.52300000000000002</v>
      </c>
      <c r="F18" s="48"/>
      <c r="G18" s="199">
        <v>-1.9E-2</v>
      </c>
      <c r="H18" s="31" t="s">
        <v>37</v>
      </c>
      <c r="I18" s="19"/>
    </row>
    <row r="20" spans="1:9">
      <c r="B20" s="187" t="s">
        <v>137</v>
      </c>
    </row>
    <row r="21" spans="1:9">
      <c r="B21" s="187" t="s">
        <v>378</v>
      </c>
      <c r="C21" s="163"/>
    </row>
    <row r="22" spans="1:9">
      <c r="C22" s="142"/>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25"/>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9.28515625" bestFit="1" customWidth="1"/>
    <col min="8" max="8" width="13.42578125" bestFit="1" customWidth="1"/>
  </cols>
  <sheetData>
    <row r="1" spans="1:8">
      <c r="B1" s="4"/>
    </row>
    <row r="2" spans="1:8">
      <c r="C2" s="3"/>
    </row>
    <row r="3" spans="1:8">
      <c r="C3" s="7"/>
      <c r="D3" s="7" t="s">
        <v>28</v>
      </c>
      <c r="F3" s="7" t="s">
        <v>28</v>
      </c>
      <c r="G3" s="272" t="s">
        <v>138</v>
      </c>
      <c r="H3" s="272"/>
    </row>
    <row r="4" spans="1:8">
      <c r="B4" s="24" t="s">
        <v>115</v>
      </c>
      <c r="C4" s="231">
        <f>+Summary!C3</f>
        <v>45565</v>
      </c>
      <c r="D4" s="7" t="s">
        <v>28</v>
      </c>
      <c r="E4" s="231">
        <f>+Summary!E3</f>
        <v>45199</v>
      </c>
      <c r="F4" s="102"/>
      <c r="G4" s="270" t="s">
        <v>139</v>
      </c>
      <c r="H4" s="270" t="s">
        <v>29</v>
      </c>
    </row>
    <row r="5" spans="1:8" ht="15.75" thickBot="1">
      <c r="A5" s="15"/>
      <c r="B5" s="35" t="s">
        <v>216</v>
      </c>
      <c r="C5" s="26">
        <v>67326</v>
      </c>
      <c r="D5" s="234"/>
      <c r="E5" s="26">
        <v>54736</v>
      </c>
      <c r="F5" s="103"/>
      <c r="G5" s="26">
        <v>12590</v>
      </c>
      <c r="H5" s="31">
        <v>0.23</v>
      </c>
    </row>
    <row r="6" spans="1:8" ht="15.75" thickBot="1">
      <c r="A6" s="15"/>
      <c r="B6" s="224" t="s">
        <v>307</v>
      </c>
      <c r="C6" s="28">
        <v>61913</v>
      </c>
      <c r="D6" s="234"/>
      <c r="E6" s="28">
        <v>50741</v>
      </c>
      <c r="F6" s="103"/>
      <c r="G6" s="28">
        <v>11172</v>
      </c>
      <c r="H6" s="30">
        <v>0.22</v>
      </c>
    </row>
    <row r="7" spans="1:8" ht="15.75" thickBot="1">
      <c r="A7" s="15"/>
      <c r="B7" s="34" t="s">
        <v>217</v>
      </c>
      <c r="C7" s="26">
        <v>44539</v>
      </c>
      <c r="D7" s="234"/>
      <c r="E7" s="26">
        <v>39944</v>
      </c>
      <c r="F7" s="103"/>
      <c r="G7" s="26">
        <v>4595</v>
      </c>
      <c r="H7" s="31">
        <v>0.115</v>
      </c>
    </row>
    <row r="8" spans="1:8" ht="15.75" thickBot="1">
      <c r="A8" s="15"/>
      <c r="B8" s="37" t="s">
        <v>218</v>
      </c>
      <c r="C8" s="28">
        <v>17374</v>
      </c>
      <c r="D8" s="234"/>
      <c r="E8" s="28">
        <v>10798</v>
      </c>
      <c r="F8" s="103"/>
      <c r="G8" s="28">
        <v>6576</v>
      </c>
      <c r="H8" s="30">
        <v>0.60899999999999999</v>
      </c>
    </row>
    <row r="9" spans="1:8" ht="15.75" thickBot="1">
      <c r="A9" s="40"/>
      <c r="B9" s="214" t="s">
        <v>219</v>
      </c>
      <c r="C9" s="26">
        <v>5413</v>
      </c>
      <c r="D9" s="234"/>
      <c r="E9" s="26">
        <v>3995</v>
      </c>
      <c r="F9" s="103"/>
      <c r="G9" s="26">
        <v>1418</v>
      </c>
      <c r="H9" s="31">
        <v>0.35499999999999998</v>
      </c>
    </row>
    <row r="10" spans="1:8">
      <c r="A10" s="15"/>
      <c r="B10" s="21"/>
      <c r="C10" s="18"/>
      <c r="D10" s="103"/>
      <c r="E10" s="18"/>
      <c r="F10" s="103"/>
      <c r="G10" s="103"/>
      <c r="H10" s="103"/>
    </row>
    <row r="11" spans="1:8" ht="15.75" thickBot="1">
      <c r="A11" s="15"/>
      <c r="B11" s="35" t="s">
        <v>304</v>
      </c>
      <c r="C11" s="26">
        <v>15779</v>
      </c>
      <c r="D11" s="103"/>
      <c r="E11" s="26">
        <v>13196</v>
      </c>
      <c r="F11" s="103"/>
      <c r="G11" s="26">
        <v>2583</v>
      </c>
      <c r="H11" s="31">
        <v>0.19600000000000001</v>
      </c>
    </row>
    <row r="12" spans="1:8" ht="15.75" thickBot="1">
      <c r="A12" s="15"/>
      <c r="B12" s="37" t="s">
        <v>364</v>
      </c>
      <c r="C12" s="28">
        <v>10713</v>
      </c>
      <c r="D12" s="103"/>
      <c r="E12" s="28">
        <v>8684</v>
      </c>
      <c r="F12" s="103"/>
      <c r="G12" s="28">
        <v>2029</v>
      </c>
      <c r="H12" s="30">
        <v>0.23400000000000001</v>
      </c>
    </row>
    <row r="13" spans="1:8" ht="15.75" thickBot="1">
      <c r="A13" s="15"/>
      <c r="B13" s="34" t="s">
        <v>344</v>
      </c>
      <c r="C13" s="26">
        <v>2324</v>
      </c>
      <c r="D13" s="103"/>
      <c r="E13" s="26">
        <v>1961</v>
      </c>
      <c r="F13" s="103"/>
      <c r="G13" s="26">
        <v>364</v>
      </c>
      <c r="H13" s="31">
        <v>0.185</v>
      </c>
    </row>
    <row r="14" spans="1:8" ht="15.75" thickBot="1">
      <c r="A14" s="15"/>
      <c r="B14" s="37" t="s">
        <v>273</v>
      </c>
      <c r="C14" s="28">
        <v>693</v>
      </c>
      <c r="D14" s="103"/>
      <c r="E14" s="28">
        <v>559</v>
      </c>
      <c r="F14" s="103"/>
      <c r="G14" s="28">
        <v>134</v>
      </c>
      <c r="H14" s="30">
        <v>0.24</v>
      </c>
    </row>
    <row r="15" spans="1:8" ht="15.75" thickBot="1">
      <c r="A15" s="15"/>
      <c r="B15" s="34" t="s">
        <v>365</v>
      </c>
      <c r="C15" s="26">
        <v>2049</v>
      </c>
      <c r="D15" s="103"/>
      <c r="E15" s="26">
        <v>1993</v>
      </c>
      <c r="F15" s="103"/>
      <c r="G15" s="26">
        <v>56</v>
      </c>
      <c r="H15" s="31">
        <v>2.8000000000000001E-2</v>
      </c>
    </row>
    <row r="16" spans="1:8">
      <c r="B16" s="223"/>
      <c r="C16" s="103"/>
      <c r="D16" s="103"/>
      <c r="E16" s="103"/>
      <c r="F16" s="103"/>
      <c r="G16" s="103"/>
      <c r="H16" s="103"/>
    </row>
    <row r="17" spans="1:8">
      <c r="B17" s="225" t="s">
        <v>302</v>
      </c>
      <c r="C17" s="148">
        <v>77691</v>
      </c>
      <c r="D17" s="148"/>
      <c r="E17" s="148">
        <v>63937</v>
      </c>
      <c r="F17" s="148"/>
      <c r="G17" s="148">
        <v>13754</v>
      </c>
      <c r="H17" s="149">
        <v>0.215</v>
      </c>
    </row>
    <row r="18" spans="1:8">
      <c r="B18" s="223"/>
      <c r="C18" s="103"/>
      <c r="D18" s="103"/>
      <c r="E18" s="103"/>
      <c r="F18" s="103"/>
      <c r="G18" s="103"/>
      <c r="H18" s="103"/>
    </row>
    <row r="19" spans="1:8" ht="15.75" thickBot="1">
      <c r="B19" s="35" t="s">
        <v>222</v>
      </c>
      <c r="C19" s="26">
        <v>10287</v>
      </c>
      <c r="D19" s="103"/>
      <c r="E19" s="26">
        <v>11156</v>
      </c>
      <c r="F19" s="103"/>
      <c r="G19" s="26">
        <v>-869</v>
      </c>
      <c r="H19" s="31">
        <v>-7.8E-2</v>
      </c>
    </row>
    <row r="20" spans="1:8" ht="15.75" thickBot="1">
      <c r="A20" s="15"/>
      <c r="B20" s="37" t="s">
        <v>363</v>
      </c>
      <c r="C20" s="28">
        <v>4883</v>
      </c>
      <c r="D20" s="103"/>
      <c r="E20" s="28">
        <v>4488</v>
      </c>
      <c r="F20" s="103"/>
      <c r="G20" s="28">
        <v>395</v>
      </c>
      <c r="H20" s="30">
        <v>8.7999999999999995E-2</v>
      </c>
    </row>
    <row r="21" spans="1:8" ht="15.75" thickBot="1">
      <c r="A21" s="15"/>
      <c r="B21" s="34" t="s">
        <v>220</v>
      </c>
      <c r="C21" s="26">
        <v>5404</v>
      </c>
      <c r="D21" s="103"/>
      <c r="E21" s="26">
        <v>5756</v>
      </c>
      <c r="F21" s="103"/>
      <c r="G21" s="26">
        <v>-352</v>
      </c>
      <c r="H21" s="31">
        <v>-6.0999999999999999E-2</v>
      </c>
    </row>
    <row r="22" spans="1:8" ht="15.75" thickBot="1">
      <c r="A22" s="15"/>
      <c r="B22" s="37" t="s">
        <v>221</v>
      </c>
      <c r="C22" s="28">
        <v>0</v>
      </c>
      <c r="D22" s="103"/>
      <c r="E22" s="28">
        <v>912</v>
      </c>
      <c r="F22" s="103"/>
      <c r="G22" s="28">
        <v>-912</v>
      </c>
      <c r="H22" s="30">
        <v>-1</v>
      </c>
    </row>
    <row r="23" spans="1:8">
      <c r="B23" s="186" t="s">
        <v>361</v>
      </c>
    </row>
    <row r="24" spans="1:8">
      <c r="B24" s="186" t="s">
        <v>362</v>
      </c>
    </row>
    <row r="25" spans="1:8">
      <c r="B25" s="187" t="s">
        <v>137</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43"/>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9.28515625" bestFit="1" customWidth="1"/>
    <col min="8" max="8" width="13" bestFit="1" customWidth="1"/>
  </cols>
  <sheetData>
    <row r="1" spans="1:8">
      <c r="B1" s="4"/>
    </row>
    <row r="3" spans="1:8">
      <c r="C3" s="7"/>
      <c r="D3" s="7" t="s">
        <v>28</v>
      </c>
      <c r="F3" s="7" t="s">
        <v>28</v>
      </c>
      <c r="G3" s="272" t="s">
        <v>138</v>
      </c>
      <c r="H3" s="272"/>
    </row>
    <row r="4" spans="1:8">
      <c r="B4" s="24" t="s">
        <v>115</v>
      </c>
      <c r="C4" s="231">
        <f>+Summary!C3</f>
        <v>45565</v>
      </c>
      <c r="D4" s="7" t="s">
        <v>28</v>
      </c>
      <c r="E4" s="231">
        <f>+Summary!E3</f>
        <v>45199</v>
      </c>
      <c r="F4" s="8"/>
      <c r="G4" s="270" t="s">
        <v>139</v>
      </c>
      <c r="H4" s="270" t="s">
        <v>29</v>
      </c>
    </row>
    <row r="5" spans="1:8" ht="15.75" thickBot="1">
      <c r="B5" s="34" t="s">
        <v>379</v>
      </c>
      <c r="C5" s="97">
        <v>50489</v>
      </c>
      <c r="E5" s="97">
        <v>43054</v>
      </c>
      <c r="G5" s="97">
        <v>7435</v>
      </c>
      <c r="H5" s="98">
        <v>0.17299999999999999</v>
      </c>
    </row>
    <row r="6" spans="1:8" ht="15.75" thickBot="1">
      <c r="A6" s="264"/>
      <c r="B6" s="266" t="s">
        <v>223</v>
      </c>
      <c r="C6" s="99">
        <v>1038</v>
      </c>
      <c r="E6" s="99">
        <v>469</v>
      </c>
      <c r="G6" s="99">
        <v>569</v>
      </c>
      <c r="H6" s="100">
        <v>1.2130000000000001</v>
      </c>
    </row>
    <row r="7" spans="1:8" ht="15.75" thickBot="1">
      <c r="B7" s="267" t="s">
        <v>224</v>
      </c>
      <c r="C7" s="97">
        <v>49450</v>
      </c>
      <c r="E7" s="97">
        <v>42585</v>
      </c>
      <c r="G7" s="97">
        <v>6865</v>
      </c>
      <c r="H7" s="98">
        <v>0.161</v>
      </c>
    </row>
    <row r="8" spans="1:8" ht="15.75" thickBot="1">
      <c r="B8" s="27" t="s">
        <v>385</v>
      </c>
      <c r="C8" s="99">
        <v>48807</v>
      </c>
      <c r="E8" s="99">
        <v>42490</v>
      </c>
      <c r="G8" s="99">
        <v>6317</v>
      </c>
      <c r="H8" s="100">
        <v>0.14899999999999999</v>
      </c>
    </row>
    <row r="9" spans="1:8" ht="15.75" thickBot="1">
      <c r="B9" s="25" t="s">
        <v>384</v>
      </c>
      <c r="C9" s="97">
        <v>514</v>
      </c>
      <c r="E9" s="97">
        <v>0</v>
      </c>
      <c r="G9" s="97">
        <v>514</v>
      </c>
      <c r="H9" s="31" t="s">
        <v>37</v>
      </c>
    </row>
    <row r="10" spans="1:8" ht="15.75" thickBot="1">
      <c r="B10" s="27" t="s">
        <v>261</v>
      </c>
      <c r="C10" s="99">
        <v>129</v>
      </c>
      <c r="E10" s="99">
        <v>94</v>
      </c>
      <c r="G10" s="99">
        <v>35</v>
      </c>
      <c r="H10" s="100">
        <v>0.36699999999999999</v>
      </c>
    </row>
    <row r="11" spans="1:8">
      <c r="B11" s="268"/>
      <c r="C11" s="20"/>
    </row>
    <row r="12" spans="1:8" ht="15.75" thickBot="1">
      <c r="B12" s="35" t="s">
        <v>368</v>
      </c>
      <c r="C12" s="262">
        <v>-1046</v>
      </c>
      <c r="E12" s="97">
        <v>-917</v>
      </c>
      <c r="G12" s="97">
        <v>-129</v>
      </c>
      <c r="H12" s="98">
        <v>0.14099999999999999</v>
      </c>
    </row>
    <row r="13" spans="1:8" ht="15.75" thickBot="1">
      <c r="B13" s="37" t="s">
        <v>369</v>
      </c>
      <c r="C13" s="99">
        <v>-1025</v>
      </c>
      <c r="E13" s="99">
        <v>-765</v>
      </c>
      <c r="G13" s="99">
        <v>-260</v>
      </c>
      <c r="H13" s="100">
        <v>0.33900000000000002</v>
      </c>
    </row>
    <row r="14" spans="1:8">
      <c r="B14" s="223"/>
      <c r="C14" s="20"/>
      <c r="H14" s="101"/>
    </row>
    <row r="15" spans="1:8" ht="15.75" thickBot="1">
      <c r="B15" s="35" t="s">
        <v>382</v>
      </c>
      <c r="C15" s="262">
        <v>50496</v>
      </c>
      <c r="E15" s="262">
        <v>43502</v>
      </c>
      <c r="G15" s="97">
        <v>6994</v>
      </c>
      <c r="H15" s="98">
        <v>0.161</v>
      </c>
    </row>
    <row r="16" spans="1:8">
      <c r="B16" s="223"/>
      <c r="C16" s="20"/>
      <c r="E16" s="20"/>
      <c r="H16" s="101"/>
    </row>
    <row r="17" spans="1:8" ht="15.75" thickBot="1">
      <c r="A17" s="15"/>
      <c r="B17" s="36" t="s">
        <v>370</v>
      </c>
      <c r="C17" s="99">
        <v>49055</v>
      </c>
      <c r="E17" s="99">
        <v>42391</v>
      </c>
      <c r="G17" s="99">
        <v>6664</v>
      </c>
      <c r="H17" s="100">
        <v>0.157</v>
      </c>
    </row>
    <row r="18" spans="1:8">
      <c r="B18" s="223"/>
      <c r="C18" s="20"/>
      <c r="H18" s="101"/>
    </row>
    <row r="19" spans="1:8" ht="15.75" thickBot="1">
      <c r="A19" s="265"/>
      <c r="B19" s="35" t="s">
        <v>391</v>
      </c>
      <c r="C19" s="262">
        <v>319</v>
      </c>
      <c r="E19" s="262">
        <v>0</v>
      </c>
      <c r="G19" s="97">
        <v>319</v>
      </c>
      <c r="H19" s="262">
        <v>0</v>
      </c>
    </row>
    <row r="20" spans="1:8">
      <c r="C20" s="20"/>
    </row>
    <row r="21" spans="1:8" ht="15.75" thickBot="1">
      <c r="A21" s="265"/>
      <c r="B21" s="35" t="s">
        <v>392</v>
      </c>
      <c r="C21" s="263">
        <v>49769</v>
      </c>
      <c r="D21" s="35"/>
      <c r="E21" s="263">
        <v>42585</v>
      </c>
      <c r="F21" s="35"/>
      <c r="G21" s="97">
        <f>+C21-E21</f>
        <v>7184</v>
      </c>
      <c r="H21" s="98">
        <f>+C21/E21-1</f>
        <v>0.16869789832100501</v>
      </c>
    </row>
    <row r="22" spans="1:8" ht="15.75" thickBot="1">
      <c r="A22" s="264"/>
      <c r="B22" s="27" t="s">
        <v>345</v>
      </c>
      <c r="C22" s="99">
        <v>20433</v>
      </c>
      <c r="E22" s="99">
        <v>17200</v>
      </c>
      <c r="G22" s="99">
        <v>3234</v>
      </c>
      <c r="H22" s="100">
        <v>0.188</v>
      </c>
    </row>
    <row r="23" spans="1:8" ht="15.75" thickBot="1">
      <c r="A23" s="264"/>
      <c r="B23" s="42" t="s">
        <v>260</v>
      </c>
      <c r="C23" s="97">
        <v>18396</v>
      </c>
      <c r="E23" s="97">
        <v>15348</v>
      </c>
      <c r="G23" s="97">
        <v>3048</v>
      </c>
      <c r="H23" s="98">
        <v>0.19900000000000001</v>
      </c>
    </row>
    <row r="24" spans="1:8" ht="15.75" thickBot="1">
      <c r="A24" s="264"/>
      <c r="B24" s="43" t="s">
        <v>346</v>
      </c>
      <c r="C24" s="99">
        <v>2037</v>
      </c>
      <c r="E24" s="99">
        <v>1852</v>
      </c>
      <c r="G24" s="99">
        <v>186</v>
      </c>
      <c r="H24" s="100">
        <v>0.1</v>
      </c>
    </row>
    <row r="25" spans="1:8" ht="15.75" thickBot="1">
      <c r="A25" s="264"/>
      <c r="B25" s="25" t="s">
        <v>347</v>
      </c>
      <c r="C25" s="97">
        <v>20921</v>
      </c>
      <c r="E25" s="97">
        <v>17460</v>
      </c>
      <c r="G25" s="97">
        <v>3460</v>
      </c>
      <c r="H25" s="98">
        <v>0.19800000000000001</v>
      </c>
    </row>
    <row r="26" spans="1:8" ht="15.75" thickBot="1">
      <c r="A26" s="264"/>
      <c r="B26" s="43" t="s">
        <v>258</v>
      </c>
      <c r="C26" s="99">
        <v>970</v>
      </c>
      <c r="E26" s="99">
        <v>556</v>
      </c>
      <c r="G26" s="99">
        <v>414</v>
      </c>
      <c r="H26" s="100">
        <v>0.745</v>
      </c>
    </row>
    <row r="27" spans="1:8" ht="15.75" thickBot="1">
      <c r="A27" s="162"/>
      <c r="B27" s="42" t="s">
        <v>259</v>
      </c>
      <c r="C27" s="97">
        <v>19951</v>
      </c>
      <c r="E27" s="97">
        <v>16905</v>
      </c>
      <c r="G27" s="97">
        <v>3046</v>
      </c>
      <c r="H27" s="98">
        <v>0.18</v>
      </c>
    </row>
    <row r="28" spans="1:8" ht="15.75" thickBot="1">
      <c r="A28" s="264"/>
      <c r="B28" s="27" t="s">
        <v>257</v>
      </c>
      <c r="C28" s="99">
        <v>7017</v>
      </c>
      <c r="E28" s="99">
        <v>7662</v>
      </c>
      <c r="G28" s="99">
        <v>-645</v>
      </c>
      <c r="H28" s="100">
        <v>-8.4000000000000005E-2</v>
      </c>
    </row>
    <row r="29" spans="1:8" ht="15.75" thickBot="1">
      <c r="A29" s="264"/>
      <c r="B29" s="25" t="s">
        <v>348</v>
      </c>
      <c r="C29" s="97">
        <v>1397</v>
      </c>
      <c r="E29" s="97">
        <v>262</v>
      </c>
      <c r="G29" s="97">
        <v>1135</v>
      </c>
      <c r="H29" s="98">
        <v>4.3259999999999996</v>
      </c>
    </row>
    <row r="30" spans="1:8">
      <c r="A30" s="264"/>
      <c r="B30" s="152"/>
      <c r="C30" s="159"/>
      <c r="E30" s="159"/>
      <c r="G30" s="159"/>
      <c r="H30" s="160"/>
    </row>
    <row r="31" spans="1:8" ht="15.75" thickBot="1">
      <c r="A31" s="264"/>
      <c r="B31" s="35" t="s">
        <v>393</v>
      </c>
      <c r="C31" s="263"/>
      <c r="D31" s="35"/>
      <c r="E31" s="35"/>
      <c r="G31" s="97"/>
      <c r="H31" s="98"/>
    </row>
    <row r="32" spans="1:8" ht="15.75" thickBot="1">
      <c r="A32" s="264"/>
      <c r="B32" s="37" t="s">
        <v>296</v>
      </c>
      <c r="C32" s="99">
        <v>47226</v>
      </c>
      <c r="D32" s="223"/>
      <c r="E32" s="99">
        <v>40542</v>
      </c>
      <c r="F32" s="223"/>
      <c r="G32" s="99">
        <v>6684</v>
      </c>
      <c r="H32" s="100">
        <v>0.16500000000000001</v>
      </c>
    </row>
    <row r="33" spans="1:8" ht="15.75" thickBot="1">
      <c r="A33" s="264"/>
      <c r="B33" s="34" t="s">
        <v>297</v>
      </c>
      <c r="C33" s="97">
        <v>2277</v>
      </c>
      <c r="D33" s="223"/>
      <c r="E33" s="97">
        <v>1944</v>
      </c>
      <c r="F33" s="223"/>
      <c r="G33" s="97">
        <v>333</v>
      </c>
      <c r="H33" s="98">
        <v>0.17100000000000001</v>
      </c>
    </row>
    <row r="34" spans="1:8" ht="15.75" thickBot="1">
      <c r="A34" s="264"/>
      <c r="B34" s="37" t="s">
        <v>298</v>
      </c>
      <c r="C34" s="99">
        <v>1312</v>
      </c>
      <c r="D34" s="223"/>
      <c r="E34" s="99">
        <v>1016</v>
      </c>
      <c r="F34" s="223"/>
      <c r="G34" s="99">
        <v>296</v>
      </c>
      <c r="H34" s="100">
        <v>0.29199999999999998</v>
      </c>
    </row>
    <row r="35" spans="1:8">
      <c r="A35" s="264"/>
      <c r="B35" s="158"/>
      <c r="C35" s="159"/>
      <c r="E35" s="159"/>
      <c r="G35" s="159"/>
      <c r="H35" s="160"/>
    </row>
    <row r="36" spans="1:8" ht="15.75" thickBot="1">
      <c r="A36" s="15"/>
      <c r="B36" s="35" t="s">
        <v>299</v>
      </c>
      <c r="C36" s="159"/>
      <c r="E36" s="159"/>
      <c r="G36" s="159"/>
      <c r="H36" s="160"/>
    </row>
    <row r="37" spans="1:8" ht="15.75" thickBot="1">
      <c r="A37" s="15"/>
      <c r="B37" s="37" t="s">
        <v>296</v>
      </c>
      <c r="C37" s="259">
        <v>281</v>
      </c>
      <c r="D37" s="223"/>
      <c r="E37" s="259">
        <v>159</v>
      </c>
      <c r="F37" s="223"/>
      <c r="G37" s="259">
        <v>122</v>
      </c>
      <c r="H37" s="260">
        <v>0.76800000000000002</v>
      </c>
    </row>
    <row r="38" spans="1:8" ht="15.75" thickBot="1">
      <c r="A38" s="15"/>
      <c r="B38" s="34" t="s">
        <v>297</v>
      </c>
      <c r="C38" s="97">
        <v>102</v>
      </c>
      <c r="E38" s="97">
        <v>94</v>
      </c>
      <c r="G38" s="97">
        <v>8</v>
      </c>
      <c r="H38" s="98">
        <v>8.8999999999999996E-2</v>
      </c>
    </row>
    <row r="39" spans="1:8" ht="15.75" thickBot="1">
      <c r="A39" s="15"/>
      <c r="B39" s="37" t="s">
        <v>298</v>
      </c>
      <c r="C39" s="99">
        <v>642</v>
      </c>
      <c r="E39" s="99">
        <v>513</v>
      </c>
      <c r="G39" s="99">
        <v>129</v>
      </c>
      <c r="H39" s="100">
        <v>0.252</v>
      </c>
    </row>
    <row r="40" spans="1:8">
      <c r="A40" s="15"/>
      <c r="B40" s="152"/>
      <c r="C40" s="159"/>
      <c r="E40" s="159"/>
      <c r="G40" s="159"/>
      <c r="H40" s="160"/>
    </row>
    <row r="41" spans="1:8">
      <c r="B41" s="269" t="s">
        <v>383</v>
      </c>
    </row>
    <row r="42" spans="1:8">
      <c r="B42" s="187" t="s">
        <v>137</v>
      </c>
    </row>
    <row r="43" spans="1:8">
      <c r="C43" s="20"/>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Credit</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Blanco Goldar, Angel Manuel</dc:creator>
  <cp:lastModifiedBy>Fojo Conde, Jose Antonio</cp:lastModifiedBy>
  <dcterms:created xsi:type="dcterms:W3CDTF">2019-02-21T12:44:47Z</dcterms:created>
  <dcterms:modified xsi:type="dcterms:W3CDTF">2024-10-28T15:32:32Z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